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410" activeTab="0"/>
  </bookViews>
  <sheets>
    <sheet name="3000点ザルム" sheetId="1" r:id="rId1"/>
    <sheet name="3000点ザルムコンボシート" sheetId="2" r:id="rId2"/>
  </sheets>
  <definedNames/>
  <calcPr fullCalcOnLoad="1"/>
</workbook>
</file>

<file path=xl/sharedStrings.xml><?xml version="1.0" encoding="utf-8"?>
<sst xmlns="http://schemas.openxmlformats.org/spreadsheetml/2006/main" count="1110" uniqueCount="501">
  <si>
    <t>なし</t>
  </si>
  <si>
    <t>-</t>
  </si>
  <si>
    <t>技能</t>
  </si>
  <si>
    <t>判定</t>
  </si>
  <si>
    <t>代償</t>
  </si>
  <si>
    <t>対象</t>
  </si>
  <si>
    <t>自身</t>
  </si>
  <si>
    <t>射程</t>
  </si>
  <si>
    <t>効果</t>
  </si>
  <si>
    <t>メジャー</t>
  </si>
  <si>
    <t>単体</t>
  </si>
  <si>
    <t>至近</t>
  </si>
  <si>
    <t>武器</t>
  </si>
  <si>
    <t>部位</t>
  </si>
  <si>
    <t>行動値</t>
  </si>
  <si>
    <t>攻撃力</t>
  </si>
  <si>
    <t>防御修正</t>
  </si>
  <si>
    <t>防具・護符</t>
  </si>
  <si>
    <t>装備部位</t>
  </si>
  <si>
    <t>材質</t>
  </si>
  <si>
    <t>回避修正</t>
  </si>
  <si>
    <t>胴部</t>
  </si>
  <si>
    <t>布</t>
  </si>
  <si>
    <t>因果律</t>
  </si>
  <si>
    <t>因縁</t>
  </si>
  <si>
    <t>常時</t>
  </si>
  <si>
    <t>D</t>
  </si>
  <si>
    <t>現在：</t>
  </si>
  <si>
    <t>過去：</t>
  </si>
  <si>
    <t>未来：</t>
  </si>
  <si>
    <t>マイナー</t>
  </si>
  <si>
    <t>自我</t>
  </si>
  <si>
    <t>H2</t>
  </si>
  <si>
    <t>H3</t>
  </si>
  <si>
    <t>効果参照</t>
  </si>
  <si>
    <t>軽武器</t>
  </si>
  <si>
    <t>2nd</t>
  </si>
  <si>
    <t>D2</t>
  </si>
  <si>
    <t>シーン</t>
  </si>
  <si>
    <t>リアクション</t>
  </si>
  <si>
    <t>タイミング</t>
  </si>
  <si>
    <t>Ｓ</t>
  </si>
  <si>
    <t>Ｉ</t>
  </si>
  <si>
    <t>Ｃ</t>
  </si>
  <si>
    <t>使用経験点：</t>
  </si>
  <si>
    <t>R</t>
  </si>
  <si>
    <t>過去</t>
  </si>
  <si>
    <t>D3</t>
  </si>
  <si>
    <t>ダイペナ1</t>
  </si>
  <si>
    <t>ダイス+1</t>
  </si>
  <si>
    <t>H</t>
  </si>
  <si>
    <t>H5</t>
  </si>
  <si>
    <t>未来</t>
  </si>
  <si>
    <t>ホーリーサーコート</t>
  </si>
  <si>
    <t>体重：60kg</t>
  </si>
  <si>
    <t>現在</t>
  </si>
  <si>
    <t>性別：男</t>
  </si>
  <si>
    <t>イニシアティブ</t>
  </si>
  <si>
    <t>魔技</t>
  </si>
  <si>
    <t>金属</t>
  </si>
  <si>
    <t>頭部</t>
  </si>
  <si>
    <t>軽武器3</t>
  </si>
  <si>
    <t>ダメージロール+4</t>
  </si>
  <si>
    <t>回避</t>
  </si>
  <si>
    <t>篭手</t>
  </si>
  <si>
    <t>靴</t>
  </si>
  <si>
    <t>回避3</t>
  </si>
  <si>
    <t>翼肢の血</t>
  </si>
  <si>
    <t>*</t>
  </si>
  <si>
    <t>0</t>
  </si>
  <si>
    <t>生没年：1053～</t>
  </si>
  <si>
    <t>竜血</t>
  </si>
  <si>
    <t>守護の血</t>
  </si>
  <si>
    <t>瞳：茶色</t>
  </si>
  <si>
    <t>髪：褐色</t>
  </si>
  <si>
    <t>肌：浅黒い</t>
  </si>
  <si>
    <t>身長：152cm</t>
  </si>
  <si>
    <t>森の衣</t>
  </si>
  <si>
    <t>マンゴーシュ</t>
  </si>
  <si>
    <t>S+2</t>
  </si>
  <si>
    <t>片手S</t>
  </si>
  <si>
    <t>放浪者の帽子</t>
  </si>
  <si>
    <t>森の人</t>
  </si>
  <si>
    <t>反射+1、体格-1</t>
  </si>
  <si>
    <t>智恵</t>
  </si>
  <si>
    <t>クリ+2</t>
  </si>
  <si>
    <t>甲羅の血</t>
  </si>
  <si>
    <t>勲章</t>
  </si>
  <si>
    <t>ダメージ1D10軽減</t>
  </si>
  <si>
    <t>交渉自我騎乗</t>
  </si>
  <si>
    <t>セットアップ</t>
  </si>
  <si>
    <t>D(1D10)</t>
  </si>
  <si>
    <t>領地</t>
  </si>
  <si>
    <t>所領</t>
  </si>
  <si>
    <t>領地特徴</t>
  </si>
  <si>
    <t>不屈の民</t>
  </si>
  <si>
    <t>飢餓の寵児</t>
  </si>
  <si>
    <t>D4</t>
  </si>
  <si>
    <t>名称未定</t>
  </si>
  <si>
    <t>聖痕位置　　水に映る影、鎧、剣</t>
  </si>
  <si>
    <t>聖剣ペナンス</t>
  </si>
  <si>
    <t>漂流者の行方</t>
  </si>
  <si>
    <t>ページ</t>
  </si>
  <si>
    <t>居合</t>
  </si>
  <si>
    <t>軽</t>
  </si>
  <si>
    <t>ダイペナ1、武器準備</t>
  </si>
  <si>
    <t>裏霞</t>
  </si>
  <si>
    <t>格軽重</t>
  </si>
  <si>
    <t>クリ+3</t>
  </si>
  <si>
    <t>剣槍</t>
  </si>
  <si>
    <t>-2</t>
  </si>
  <si>
    <t>武器のダメージ修正倍</t>
  </si>
  <si>
    <t>修羅</t>
  </si>
  <si>
    <t>重軽</t>
  </si>
  <si>
    <t>ダメ+1D10</t>
  </si>
  <si>
    <t>変異抜刀</t>
  </si>
  <si>
    <t>ダメ+5、武器準備</t>
  </si>
  <si>
    <t>暴走</t>
  </si>
  <si>
    <t>白兵セカンドアクション、判定-5</t>
  </si>
  <si>
    <t>無風剣</t>
  </si>
  <si>
    <t>クリペナ2</t>
  </si>
  <si>
    <t>無明剣</t>
  </si>
  <si>
    <t>矢斬り</t>
  </si>
  <si>
    <t>リアクション</t>
  </si>
  <si>
    <t>効果参照</t>
  </si>
  <si>
    <t>射撃リア、他人可</t>
  </si>
  <si>
    <t>流水刃</t>
  </si>
  <si>
    <t>白兵命中ダイス+1</t>
  </si>
  <si>
    <t>刹那の刻</t>
  </si>
  <si>
    <t>イニシアチブフェイズ</t>
  </si>
  <si>
    <t>即座に白兵メインフェイズ</t>
  </si>
  <si>
    <t>魔剣所有5</t>
  </si>
  <si>
    <t>武器攻撃力+10、防御修正+5</t>
  </si>
  <si>
    <t>軽量化1</t>
  </si>
  <si>
    <t>魔器</t>
  </si>
  <si>
    <t>行動修正1点軽減</t>
  </si>
  <si>
    <t>再生能力</t>
  </si>
  <si>
    <t>HP2D10回復、戦闘中１回</t>
  </si>
  <si>
    <t>進化＊</t>
  </si>
  <si>
    <t>Hx</t>
  </si>
  <si>
    <t>HP3点につき、魔剣所有+1、最大3</t>
  </si>
  <si>
    <t>1アクト３回、GMに質問</t>
  </si>
  <si>
    <t>鋭き刃</t>
  </si>
  <si>
    <t>格軽重射</t>
  </si>
  <si>
    <t>対魔法防御</t>
  </si>
  <si>
    <t>魔法パリー</t>
  </si>
  <si>
    <t>魔撃</t>
  </si>
  <si>
    <t>クリペナ-2</t>
  </si>
  <si>
    <t>鳴叫刃</t>
  </si>
  <si>
    <t>-</t>
  </si>
  <si>
    <t>牙使い</t>
  </si>
  <si>
    <t>獣の眼</t>
  </si>
  <si>
    <t>知覚</t>
  </si>
  <si>
    <t>クリ+2、夜間、暗闇ペナ無効</t>
  </si>
  <si>
    <t>自然の申し子</t>
  </si>
  <si>
    <t>猛々しき身体</t>
  </si>
  <si>
    <t>実ダメ減少5</t>
  </si>
  <si>
    <t>動物との会話</t>
  </si>
  <si>
    <t>事情通</t>
  </si>
  <si>
    <t>ダイス+1、クリーチャー会話可能</t>
  </si>
  <si>
    <t>野生の勘</t>
  </si>
  <si>
    <t>不意打ち無効</t>
  </si>
  <si>
    <t>苦痛耐性10</t>
  </si>
  <si>
    <t>HP+50</t>
  </si>
  <si>
    <t>言語理解</t>
  </si>
  <si>
    <t>あらゆる言語を理解できる</t>
  </si>
  <si>
    <t>殺意感知</t>
  </si>
  <si>
    <t>ダイペナ1軽減</t>
  </si>
  <si>
    <t>スマラクト</t>
  </si>
  <si>
    <t>GoB117</t>
  </si>
  <si>
    <t>陸上、水中ペナなし、人間形</t>
  </si>
  <si>
    <t>荘厳な鱗</t>
  </si>
  <si>
    <t>防御修正+5</t>
  </si>
  <si>
    <t>勇猛なる胸びれ3</t>
  </si>
  <si>
    <t>ダメ+1D10+6</t>
  </si>
  <si>
    <t>河の主</t>
  </si>
  <si>
    <t>常時水の中</t>
  </si>
  <si>
    <t>自動回復</t>
  </si>
  <si>
    <t>GoB139</t>
  </si>
  <si>
    <t>クリンナップHP1D10回復</t>
  </si>
  <si>
    <t>魔剣所有II6</t>
  </si>
  <si>
    <t>武器攻撃力+6、防御修正+3</t>
  </si>
  <si>
    <t>意思持つ刃</t>
  </si>
  <si>
    <t>メジャー</t>
  </si>
  <si>
    <t>ダイペナ-2</t>
  </si>
  <si>
    <t>鍔鳴り</t>
  </si>
  <si>
    <t>王錫</t>
  </si>
  <si>
    <t>魔杖</t>
  </si>
  <si>
    <t>魔法系</t>
  </si>
  <si>
    <t>溢れる生命</t>
  </si>
  <si>
    <t>GoB140</t>
  </si>
  <si>
    <t>HP+7</t>
  </si>
  <si>
    <t>自然の歩み</t>
  </si>
  <si>
    <t>地形移動制限無効</t>
  </si>
  <si>
    <t>生存本能</t>
  </si>
  <si>
    <t>ダイペナ１軽減</t>
  </si>
  <si>
    <t>父祖の地</t>
  </si>
  <si>
    <t>任意の能力値+1</t>
  </si>
  <si>
    <t>苦痛耐性II10</t>
  </si>
  <si>
    <t>GoB143</t>
  </si>
  <si>
    <t>HP+20</t>
  </si>
  <si>
    <t>才能6</t>
  </si>
  <si>
    <t>軽武器判定+2</t>
  </si>
  <si>
    <t>即断即決3</t>
  </si>
  <si>
    <t>AP+6</t>
  </si>
  <si>
    <t>洞察力</t>
  </si>
  <si>
    <t>GMに質問３回</t>
  </si>
  <si>
    <t>迅雷剣</t>
  </si>
  <si>
    <t>SoR15</t>
  </si>
  <si>
    <t>魂の刃3</t>
  </si>
  <si>
    <t>武器攻撃力+3、防御修正+3</t>
  </si>
  <si>
    <t>刃斬り</t>
  </si>
  <si>
    <t>-4</t>
  </si>
  <si>
    <t>他人白兵防御、シーン１回</t>
  </si>
  <si>
    <t>魔剣所有III6</t>
  </si>
  <si>
    <t>SoR16</t>
  </si>
  <si>
    <t>軽量化II3</t>
  </si>
  <si>
    <t>悪魔の盾</t>
  </si>
  <si>
    <t>格重軽</t>
  </si>
  <si>
    <t>パリーの武器ダメ修正点ダメを与える</t>
  </si>
  <si>
    <t>盾なる刃</t>
  </si>
  <si>
    <t>防御修正+6</t>
  </si>
  <si>
    <t>魔剣分裂3</t>
  </si>
  <si>
    <t>同時4体攻撃、シーン１回</t>
  </si>
  <si>
    <t>霊操撃</t>
  </si>
  <si>
    <t>魔剣物理攻撃、判定-4、シーン１回</t>
  </si>
  <si>
    <t>獣の耳</t>
  </si>
  <si>
    <t>SoR17</t>
  </si>
  <si>
    <t>ダイス+1、高周波、低周波聞き取り可能</t>
  </si>
  <si>
    <t>猛々しき体II</t>
  </si>
  <si>
    <t>猛々しき体</t>
  </si>
  <si>
    <t>HP5点回復</t>
  </si>
  <si>
    <t>河の怒り</t>
  </si>
  <si>
    <t>シーン</t>
  </si>
  <si>
    <t>SoR21</t>
  </si>
  <si>
    <t>他人のダメ+1D10、シーン１回</t>
  </si>
  <si>
    <t>河の勇者</t>
  </si>
  <si>
    <t>広大なる川面</t>
  </si>
  <si>
    <t>パリー効果を任意のキャラクターに適用、アクト１回</t>
  </si>
  <si>
    <t>迅速なる尾びれ</t>
  </si>
  <si>
    <t>移動した場合ダイス+1</t>
  </si>
  <si>
    <t>無敵の水</t>
  </si>
  <si>
    <t>ダメ1D10軽減</t>
  </si>
  <si>
    <t>運命のきらめき</t>
  </si>
  <si>
    <t>SoR25</t>
  </si>
  <si>
    <t>ダイス＋２、アクト１回</t>
  </si>
  <si>
    <t>挺身3</t>
  </si>
  <si>
    <t>アダマス的カバーリング、１アクト１回</t>
  </si>
  <si>
    <t>鎧巧者</t>
  </si>
  <si>
    <t>金属防具中、パリー防御修正+2</t>
  </si>
  <si>
    <t>剣捌き3</t>
  </si>
  <si>
    <t>KoL31</t>
  </si>
  <si>
    <t>ダメージに＋反射、アクト３回まで</t>
  </si>
  <si>
    <t>死の仮面</t>
  </si>
  <si>
    <t>魔鎖</t>
  </si>
  <si>
    <t>KoL32</t>
  </si>
  <si>
    <t>シーン攻撃、射撃攻撃</t>
  </si>
  <si>
    <t>獣の鼻</t>
  </si>
  <si>
    <t>KoL33</t>
  </si>
  <si>
    <t>反射で知覚判定</t>
  </si>
  <si>
    <t>追放者</t>
  </si>
  <si>
    <t>激流の盾</t>
  </si>
  <si>
    <t>KoL37</t>
  </si>
  <si>
    <t>防御修正+10、シーン１回</t>
  </si>
  <si>
    <t>フルキフェル(ザルム)＝ディアボロス＝グラディウス</t>
  </si>
  <si>
    <t>聖剣の輝き</t>
  </si>
  <si>
    <t>LoG269</t>
  </si>
  <si>
    <t>ダメージ+5、ダメ種別R</t>
  </si>
  <si>
    <t>光の刃</t>
  </si>
  <si>
    <t>ダメージ種別R</t>
  </si>
  <si>
    <t>見切り</t>
  </si>
  <si>
    <t>判定２回</t>
  </si>
  <si>
    <t>水練</t>
  </si>
  <si>
    <t>運動、回避</t>
  </si>
  <si>
    <t>優雅なる腹びれ</t>
  </si>
  <si>
    <t>SoR49</t>
  </si>
  <si>
    <t>飛行状態、ドッジクリ+2、クリンナップにDP-2</t>
  </si>
  <si>
    <t>実ダメ</t>
  </si>
  <si>
    <t>範囲(選択)</t>
  </si>
  <si>
    <t>SoR57</t>
  </si>
  <si>
    <t>実ダメ【希望】軽減、１アクト３回</t>
  </si>
  <si>
    <t>海魔の血</t>
  </si>
  <si>
    <t>メジャー（常時）</t>
  </si>
  <si>
    <t>SoR69</t>
  </si>
  <si>
    <t>ダイス+1、持続常時なので早めに宣言</t>
  </si>
  <si>
    <t>多頭の血</t>
  </si>
  <si>
    <t>D(1D10)</t>
  </si>
  <si>
    <t>メジャー2回、１シーン１回</t>
  </si>
  <si>
    <t>氷砦の血</t>
  </si>
  <si>
    <t>KoL53</t>
  </si>
  <si>
    <t>実ダメ5D10軽減、シーン1回</t>
  </si>
  <si>
    <t>海竜の血</t>
  </si>
  <si>
    <t>KoL55</t>
  </si>
  <si>
    <t>距離、封鎖、離脱等すべて無視移動、１アクト１回</t>
  </si>
  <si>
    <t>その戦闘中、実ダメ減少10</t>
  </si>
  <si>
    <t>船捕らえの血</t>
  </si>
  <si>
    <t>対象のすべての武器を捕縛</t>
  </si>
  <si>
    <t>有頂天の血</t>
  </si>
  <si>
    <t>攻撃命中がクリティカルする度、HP1D10回復</t>
  </si>
  <si>
    <t>ツヴェルフトシュベルト</t>
  </si>
  <si>
    <t>軽重</t>
  </si>
  <si>
    <t>片手L</t>
  </si>
  <si>
    <t>10C(GF17-1)</t>
  </si>
  <si>
    <t>S+47</t>
  </si>
  <si>
    <t>3C(SoR30)</t>
  </si>
  <si>
    <t>鍛冶場(Kol45)、伝来の防具(KoL43)計算済</t>
  </si>
  <si>
    <t>護り手の手袋</t>
  </si>
  <si>
    <t>革</t>
  </si>
  <si>
    <t>5C(SoR30)</t>
  </si>
  <si>
    <t>2C(SoR30)</t>
  </si>
  <si>
    <t>登場判定+1、鍛冶場(Kol45)、伝来の防具(KoL43)計算済</t>
  </si>
  <si>
    <t>不動の脚甲</t>
  </si>
  <si>
    <t>5C(GoB148)</t>
  </si>
  <si>
    <t>強制移動無効、鍛冶場(Kol45)、伝来の防具(KoL43)計算済</t>
  </si>
  <si>
    <t>片手スロット+1</t>
  </si>
  <si>
    <t>2C（180）</t>
  </si>
  <si>
    <t>強心の呪符</t>
  </si>
  <si>
    <t>5C(SoR32)</t>
  </si>
  <si>
    <t>判定の直前に使用、ダイペナ1軽減</t>
  </si>
  <si>
    <t>名も無き民の希望</t>
  </si>
  <si>
    <t>封傷の呪符</t>
  </si>
  <si>
    <t>呪符</t>
  </si>
  <si>
    <t>10C(SoR33)</t>
  </si>
  <si>
    <t>HP+5×3</t>
  </si>
  <si>
    <t>栄盾千翼章</t>
  </si>
  <si>
    <t>20C(SoR33)</t>
  </si>
  <si>
    <t>特技、装備の実ダメ軽減効果+2</t>
  </si>
  <si>
    <t>星の欠片</t>
  </si>
  <si>
    <t>殺戮者、闇の眷属へのダメ+1D10</t>
  </si>
  <si>
    <t>1C(SoR34)</t>
  </si>
  <si>
    <t>舞台裏HP回復量1D10+5</t>
  </si>
  <si>
    <t>隠れ里</t>
  </si>
  <si>
    <t>10C(SoR34)</t>
  </si>
  <si>
    <t>技能判定値+1、軽武器</t>
  </si>
  <si>
    <t>融和の土地</t>
  </si>
  <si>
    <t>フルキフェル特技のクリ+1</t>
  </si>
  <si>
    <t>猟犬たちの住処</t>
  </si>
  <si>
    <t>15C(SoR34)</t>
  </si>
  <si>
    <t>ダメージ時重圧付加</t>
  </si>
  <si>
    <t>救護院</t>
  </si>
  <si>
    <t>20C(SoR34)</t>
  </si>
  <si>
    <t>重圧を受けない</t>
  </si>
  <si>
    <t>宿場町</t>
  </si>
  <si>
    <t>共感系判定ダイス+1</t>
  </si>
  <si>
    <t>豊穣の大地</t>
  </si>
  <si>
    <t>セットアップ物忌、シナリオ中３回</t>
  </si>
  <si>
    <t>小計</t>
  </si>
  <si>
    <t>古今の名品</t>
  </si>
  <si>
    <t>特殊道具</t>
  </si>
  <si>
    <t>20C(KoL43)</t>
  </si>
  <si>
    <t>武器攻撃+5、防御修正+3</t>
  </si>
  <si>
    <t>伝来の防具</t>
  </si>
  <si>
    <t>全装甲+5</t>
  </si>
  <si>
    <t>時戻しの秘薬</t>
  </si>
  <si>
    <t>消耗品</t>
  </si>
  <si>
    <t>10C(KoL43)</t>
  </si>
  <si>
    <t>バステ打ち消し</t>
  </si>
  <si>
    <t>絆の帯</t>
  </si>
  <si>
    <t>10C(KoL44)</t>
  </si>
  <si>
    <t>HP回復量+3×3</t>
  </si>
  <si>
    <t>狩猟者の誉</t>
  </si>
  <si>
    <t>15C(KoL44)</t>
  </si>
  <si>
    <t>物理攻撃の実ダメ-5</t>
  </si>
  <si>
    <t>鋼の欠片</t>
  </si>
  <si>
    <t>20C(KoL44)</t>
  </si>
  <si>
    <t>プレ選択武器の防御修正+4</t>
  </si>
  <si>
    <t>護り手の手袋(SoR30)、鍛冶場(Kol45)、古今の名品(KoL43)、鋼の欠片(KoL44)計算済</t>
  </si>
  <si>
    <t>武竜章</t>
  </si>
  <si>
    <t>鍛冶場</t>
  </si>
  <si>
    <t>領地特徴</t>
  </si>
  <si>
    <t>10C(KoL45)</t>
  </si>
  <si>
    <t>武器防具強化</t>
  </si>
  <si>
    <t>15C(KoL45)</t>
  </si>
  <si>
    <t>HP回復量+【希望】</t>
  </si>
  <si>
    <t>犯罪結社</t>
  </si>
  <si>
    <t>20C(KoL45)</t>
  </si>
  <si>
    <t>事情通、交渉ダイス+1、所持金+5C</t>
  </si>
  <si>
    <t>城砦</t>
  </si>
  <si>
    <t>30C(KoL45)</t>
  </si>
  <si>
    <t>ダメージ7点軽減</t>
  </si>
  <si>
    <t>達人の証(レリック)</t>
  </si>
  <si>
    <t>100C(KoL51)</t>
  </si>
  <si>
    <t>軽武器判定+4、クリティカル+2</t>
  </si>
  <si>
    <t>下賜領</t>
  </si>
  <si>
    <t>5C(GF17-1)</t>
  </si>
  <si>
    <t>アクト1回ダイス振り直し</t>
  </si>
  <si>
    <t>覇王徽章</t>
  </si>
  <si>
    <t>15C(GF17-1)</t>
  </si>
  <si>
    <t>実ダメ2点軽減</t>
  </si>
  <si>
    <t>購入予定サービス</t>
  </si>
  <si>
    <t>竜への供物</t>
  </si>
  <si>
    <t>ダイス振り直し３回</t>
  </si>
  <si>
    <t>30C(GF18-6)</t>
  </si>
  <si>
    <t>暗剣章</t>
  </si>
  <si>
    <t>20C(GF18-5)</t>
  </si>
  <si>
    <t>白兵攻撃ダメ+6</t>
  </si>
  <si>
    <t>金の鷲協会支部</t>
  </si>
  <si>
    <t>20C(GF16-6）</t>
  </si>
  <si>
    <t>消耗品のダイス効果+5</t>
  </si>
  <si>
    <t>流通の要所</t>
  </si>
  <si>
    <t>10C(GF16-4）</t>
  </si>
  <si>
    <t>経験点</t>
  </si>
  <si>
    <t>特技</t>
  </si>
  <si>
    <t>竜血</t>
  </si>
  <si>
    <t>防具</t>
  </si>
  <si>
    <t>その他</t>
  </si>
  <si>
    <t>能力値</t>
  </si>
  <si>
    <t>合計</t>
  </si>
  <si>
    <t>希望：19(4+4+4+7)</t>
  </si>
  <si>
    <t>知性：11(4+3+4</t>
  </si>
  <si>
    <t>共感：9(3+4+2</t>
  </si>
  <si>
    <t>体格：11(4+4+4-1</t>
  </si>
  <si>
    <t>所持金+18*3=54C</t>
  </si>
  <si>
    <t>ＤＰ：1</t>
  </si>
  <si>
    <t>反射：54(4+4+5+1+38+1+1</t>
  </si>
  <si>
    <t>ＨＰ：122(10+11+9+50+7+20+15</t>
  </si>
  <si>
    <t>ＡＰ：45(33+6+6</t>
  </si>
  <si>
    <t>種族：ザルム</t>
  </si>
  <si>
    <t>名前</t>
  </si>
  <si>
    <t>H代償</t>
  </si>
  <si>
    <t>D代償</t>
  </si>
  <si>
    <t>R代償</t>
  </si>
  <si>
    <t>判定値</t>
  </si>
  <si>
    <t>ｸﾘﾃｨｶﾙ</t>
  </si>
  <si>
    <t>ｸﾘﾃｨｶﾙ</t>
  </si>
  <si>
    <t>ﾀﾞﾒｰｼﾞD</t>
  </si>
  <si>
    <t>ﾀﾞﾒｰｼﾞD</t>
  </si>
  <si>
    <t>固定ﾀﾞﾒ</t>
  </si>
  <si>
    <t>ON</t>
  </si>
  <si>
    <t>備考</t>
  </si>
  <si>
    <t>基本</t>
  </si>
  <si>
    <t>常時ｱｲﾃﾑ</t>
  </si>
  <si>
    <t>重圧</t>
  </si>
  <si>
    <t>星の欠片、隠れ里、融和の土地、猟犬たちの住処、武竜章、達人の証、暗剣章</t>
  </si>
  <si>
    <t>常時特技</t>
  </si>
  <si>
    <t>才能6、河の勇者</t>
  </si>
  <si>
    <t>ダイス</t>
  </si>
  <si>
    <t>ダイス</t>
  </si>
  <si>
    <t>あらかじめメジャーで判定</t>
  </si>
  <si>
    <t>ﾀﾞｲﾍﾟﾅ</t>
  </si>
  <si>
    <t>ﾀﾞｲﾍﾟﾅ</t>
  </si>
  <si>
    <t>ｸﾘﾍﾟﾅ</t>
  </si>
  <si>
    <t>ｸﾘﾍﾟﾅ</t>
  </si>
  <si>
    <t>武器準備</t>
  </si>
  <si>
    <t>裏霞</t>
  </si>
  <si>
    <t>2ndA</t>
  </si>
  <si>
    <t>追加</t>
  </si>
  <si>
    <t>進化</t>
  </si>
  <si>
    <t>セットアップ、HP9点消費</t>
  </si>
  <si>
    <t>Rダメ</t>
  </si>
  <si>
    <t>魔撃</t>
  </si>
  <si>
    <t>勇猛なる胸びれ</t>
  </si>
  <si>
    <t>意思持つ刃</t>
  </si>
  <si>
    <t>魔剣分裂</t>
  </si>
  <si>
    <t>4体</t>
  </si>
  <si>
    <t>シーン1回</t>
  </si>
  <si>
    <t>霊操撃</t>
  </si>
  <si>
    <t>ｲﾆ攻</t>
  </si>
  <si>
    <t>戦闘移動か全力移動を行っている場合</t>
  </si>
  <si>
    <t>アクト1回</t>
  </si>
  <si>
    <t>剣捌き</t>
  </si>
  <si>
    <t>アクト3回</t>
  </si>
  <si>
    <t>ｼｰﾝ</t>
  </si>
  <si>
    <t>射撃攻撃扱い</t>
  </si>
  <si>
    <t>シーン1回、２回メジャーアクション、D1D10</t>
  </si>
  <si>
    <t>クリティカル時、HP1D10+28回復</t>
  </si>
  <si>
    <t>基本使う</t>
  </si>
  <si>
    <t>使えない時もある</t>
  </si>
  <si>
    <t>アクト制限、あまり使わない</t>
  </si>
  <si>
    <t>Di</t>
  </si>
  <si>
    <t>判</t>
  </si>
  <si>
    <t>Cr</t>
  </si>
  <si>
    <t>nD</t>
  </si>
  <si>
    <t>dmg</t>
  </si>
  <si>
    <t>Dp</t>
  </si>
  <si>
    <t>Cp</t>
  </si>
  <si>
    <t>計算部分</t>
  </si>
  <si>
    <t>反射+軽武器</t>
  </si>
  <si>
    <t>メジャーアクション</t>
  </si>
  <si>
    <t>シーン制限、R代償</t>
  </si>
  <si>
    <t>Dﾍﾟﾅ減</t>
  </si>
  <si>
    <t>防御修正</t>
  </si>
  <si>
    <t>リアクション1</t>
  </si>
  <si>
    <t>実ﾀﾞﾒ減</t>
  </si>
  <si>
    <t>常時アイテム</t>
  </si>
  <si>
    <t>常時特技</t>
  </si>
  <si>
    <t>隠れ里、融和の土地、狩猟者の誉、城砦、覇王徽章、達人の証</t>
  </si>
  <si>
    <t>魔法リア</t>
  </si>
  <si>
    <t>猛々しき身体</t>
  </si>
  <si>
    <t>殺意感知</t>
  </si>
  <si>
    <t>他人可能、シーン１回</t>
  </si>
  <si>
    <t>武器ダメ分相手に実ダメを与える</t>
  </si>
  <si>
    <t>猛々しき身体II</t>
  </si>
  <si>
    <t>HP33点回復</t>
  </si>
  <si>
    <t>戦闘移動か全力移動を行っている場合</t>
  </si>
  <si>
    <t>アクト１回</t>
  </si>
  <si>
    <t>パリー効果をシーン内の任意の味方全員に適用、アクト１回</t>
  </si>
  <si>
    <t>激流の盾</t>
  </si>
  <si>
    <t>射撃リア</t>
  </si>
  <si>
    <t>他人可能</t>
  </si>
  <si>
    <t>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</si>
</sst>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 quotePrefix="1">
      <alignment horizontal="left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4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14.00390625" style="0" customWidth="1"/>
    <col min="3" max="3" width="11.75390625" style="0" customWidth="1"/>
    <col min="4" max="5" width="6.125" style="0" customWidth="1"/>
    <col min="6" max="6" width="11.375" style="0" customWidth="1"/>
    <col min="7" max="7" width="9.75390625" style="0" customWidth="1"/>
    <col min="8" max="8" width="7.50390625" style="0" customWidth="1"/>
    <col min="9" max="9" width="11.00390625" style="0" customWidth="1"/>
    <col min="13" max="13" width="12.50390625" style="0" bestFit="1" customWidth="1"/>
  </cols>
  <sheetData>
    <row r="1" spans="1:17" ht="13.5">
      <c r="A1" t="s">
        <v>98</v>
      </c>
      <c r="Q1" t="s">
        <v>401</v>
      </c>
    </row>
    <row r="2" spans="2:17" ht="13.5">
      <c r="B2" t="s">
        <v>264</v>
      </c>
      <c r="I2" t="s">
        <v>23</v>
      </c>
      <c r="P2" t="s">
        <v>407</v>
      </c>
      <c r="Q2">
        <f>Q5+Q11+Q91+Q102+Q105+Q114</f>
        <v>2999</v>
      </c>
    </row>
    <row r="3" spans="2:10" ht="13.5">
      <c r="B3" t="s">
        <v>99</v>
      </c>
      <c r="I3" t="s">
        <v>28</v>
      </c>
      <c r="J3" t="s">
        <v>101</v>
      </c>
    </row>
    <row r="4" spans="2:10" ht="13.5">
      <c r="B4" t="s">
        <v>44</v>
      </c>
      <c r="I4" t="s">
        <v>27</v>
      </c>
      <c r="J4" t="s">
        <v>96</v>
      </c>
    </row>
    <row r="5" spans="2:17" ht="13.5">
      <c r="B5" t="s">
        <v>411</v>
      </c>
      <c r="C5" t="s">
        <v>414</v>
      </c>
      <c r="D5" t="s">
        <v>410</v>
      </c>
      <c r="F5" t="s">
        <v>417</v>
      </c>
      <c r="I5" t="s">
        <v>29</v>
      </c>
      <c r="J5" t="s">
        <v>100</v>
      </c>
      <c r="P5" t="s">
        <v>406</v>
      </c>
      <c r="Q5">
        <f>121+401+995</f>
        <v>1517</v>
      </c>
    </row>
    <row r="6" spans="2:7" ht="13.5">
      <c r="B6" t="s">
        <v>409</v>
      </c>
      <c r="C6" t="s">
        <v>408</v>
      </c>
      <c r="F6" t="s">
        <v>56</v>
      </c>
      <c r="G6" t="s">
        <v>70</v>
      </c>
    </row>
    <row r="7" spans="2:9" ht="13.5">
      <c r="B7" t="s">
        <v>415</v>
      </c>
      <c r="C7" t="s">
        <v>416</v>
      </c>
      <c r="F7" t="s">
        <v>76</v>
      </c>
      <c r="G7" t="s">
        <v>54</v>
      </c>
      <c r="I7" t="s">
        <v>24</v>
      </c>
    </row>
    <row r="8" spans="2:9" ht="13.5">
      <c r="B8" t="s">
        <v>413</v>
      </c>
      <c r="F8" t="s">
        <v>73</v>
      </c>
      <c r="G8" t="s">
        <v>74</v>
      </c>
      <c r="H8" t="s">
        <v>75</v>
      </c>
      <c r="I8" t="s">
        <v>28</v>
      </c>
    </row>
    <row r="9" spans="2:9" ht="13.5">
      <c r="B9" t="s">
        <v>66</v>
      </c>
      <c r="C9" t="s">
        <v>61</v>
      </c>
      <c r="I9" t="s">
        <v>28</v>
      </c>
    </row>
    <row r="11" spans="3:17" ht="13.5">
      <c r="C11" t="s">
        <v>2</v>
      </c>
      <c r="D11" t="s">
        <v>3</v>
      </c>
      <c r="E11" t="s">
        <v>4</v>
      </c>
      <c r="F11" t="s">
        <v>40</v>
      </c>
      <c r="G11" t="s">
        <v>5</v>
      </c>
      <c r="H11" t="s">
        <v>7</v>
      </c>
      <c r="I11" t="s">
        <v>102</v>
      </c>
      <c r="J11" t="s">
        <v>8</v>
      </c>
      <c r="P11" t="s">
        <v>402</v>
      </c>
      <c r="Q11">
        <f>(130-5-3)*5</f>
        <v>610</v>
      </c>
    </row>
    <row r="12" spans="2:10" ht="12.75" customHeight="1">
      <c r="B12" t="s">
        <v>82</v>
      </c>
      <c r="C12" t="s">
        <v>0</v>
      </c>
      <c r="D12" s="2" t="s">
        <v>1</v>
      </c>
      <c r="E12" t="s">
        <v>0</v>
      </c>
      <c r="F12" t="s">
        <v>25</v>
      </c>
      <c r="G12" t="s">
        <v>6</v>
      </c>
      <c r="H12" t="s">
        <v>1</v>
      </c>
      <c r="I12">
        <v>171</v>
      </c>
      <c r="J12" t="s">
        <v>83</v>
      </c>
    </row>
    <row r="13" spans="2:10" ht="13.5">
      <c r="B13" t="s">
        <v>103</v>
      </c>
      <c r="C13" t="s">
        <v>104</v>
      </c>
      <c r="D13" s="1">
        <v>-3</v>
      </c>
      <c r="E13" t="s">
        <v>50</v>
      </c>
      <c r="F13" t="s">
        <v>9</v>
      </c>
      <c r="G13" t="s">
        <v>1</v>
      </c>
      <c r="H13" t="s">
        <v>12</v>
      </c>
      <c r="I13">
        <v>132</v>
      </c>
      <c r="J13" t="s">
        <v>105</v>
      </c>
    </row>
    <row r="14" spans="2:10" ht="13.5">
      <c r="B14" t="s">
        <v>106</v>
      </c>
      <c r="C14" t="s">
        <v>107</v>
      </c>
      <c r="D14" s="1">
        <v>-2</v>
      </c>
      <c r="E14" t="s">
        <v>37</v>
      </c>
      <c r="F14" t="s">
        <v>1</v>
      </c>
      <c r="G14" t="s">
        <v>1</v>
      </c>
      <c r="H14" t="s">
        <v>1</v>
      </c>
      <c r="I14">
        <v>132</v>
      </c>
      <c r="J14" t="s">
        <v>108</v>
      </c>
    </row>
    <row r="15" spans="2:10" ht="13.5">
      <c r="B15" t="s">
        <v>109</v>
      </c>
      <c r="C15" t="s">
        <v>104</v>
      </c>
      <c r="D15" s="2" t="s">
        <v>110</v>
      </c>
      <c r="E15" t="s">
        <v>45</v>
      </c>
      <c r="F15" t="s">
        <v>9</v>
      </c>
      <c r="G15" t="s">
        <v>10</v>
      </c>
      <c r="H15" t="s">
        <v>11</v>
      </c>
      <c r="I15">
        <v>132</v>
      </c>
      <c r="J15" t="s">
        <v>111</v>
      </c>
    </row>
    <row r="16" spans="2:10" ht="13.5">
      <c r="B16" t="s">
        <v>112</v>
      </c>
      <c r="C16" t="s">
        <v>113</v>
      </c>
      <c r="D16" s="2" t="s">
        <v>110</v>
      </c>
      <c r="E16" t="s">
        <v>0</v>
      </c>
      <c r="F16" t="s">
        <v>9</v>
      </c>
      <c r="G16" t="s">
        <v>1</v>
      </c>
      <c r="H16" t="s">
        <v>1</v>
      </c>
      <c r="I16">
        <v>132</v>
      </c>
      <c r="J16" t="s">
        <v>114</v>
      </c>
    </row>
    <row r="17" spans="2:10" ht="13.5">
      <c r="B17" t="s">
        <v>270</v>
      </c>
      <c r="C17" t="s">
        <v>63</v>
      </c>
      <c r="D17" s="2" t="s">
        <v>110</v>
      </c>
      <c r="E17" t="s">
        <v>45</v>
      </c>
      <c r="F17" t="s">
        <v>39</v>
      </c>
      <c r="G17" t="s">
        <v>1</v>
      </c>
      <c r="H17" t="s">
        <v>1</v>
      </c>
      <c r="I17">
        <v>133</v>
      </c>
      <c r="J17" t="s">
        <v>271</v>
      </c>
    </row>
    <row r="18" spans="2:10" ht="13.5">
      <c r="B18" t="s">
        <v>115</v>
      </c>
      <c r="C18" t="s">
        <v>104</v>
      </c>
      <c r="D18" s="1">
        <v>-3</v>
      </c>
      <c r="E18" t="s">
        <v>37</v>
      </c>
      <c r="F18" t="s">
        <v>1</v>
      </c>
      <c r="G18" t="s">
        <v>1</v>
      </c>
      <c r="H18" t="s">
        <v>1</v>
      </c>
      <c r="I18">
        <v>133</v>
      </c>
      <c r="J18" t="s">
        <v>116</v>
      </c>
    </row>
    <row r="19" spans="2:10" ht="13.5">
      <c r="B19" t="s">
        <v>117</v>
      </c>
      <c r="C19" t="s">
        <v>0</v>
      </c>
      <c r="D19" s="1" t="s">
        <v>1</v>
      </c>
      <c r="E19" t="s">
        <v>45</v>
      </c>
      <c r="F19" t="s">
        <v>36</v>
      </c>
      <c r="G19" t="s">
        <v>6</v>
      </c>
      <c r="H19" t="s">
        <v>1</v>
      </c>
      <c r="I19">
        <v>133</v>
      </c>
      <c r="J19" t="s">
        <v>118</v>
      </c>
    </row>
    <row r="20" spans="2:10" ht="13.5">
      <c r="B20" t="s">
        <v>119</v>
      </c>
      <c r="C20" t="s">
        <v>113</v>
      </c>
      <c r="D20" s="1">
        <v>-3</v>
      </c>
      <c r="E20" t="s">
        <v>32</v>
      </c>
      <c r="F20" t="s">
        <v>9</v>
      </c>
      <c r="G20" t="s">
        <v>1</v>
      </c>
      <c r="H20" t="s">
        <v>1</v>
      </c>
      <c r="I20">
        <v>133</v>
      </c>
      <c r="J20" t="s">
        <v>120</v>
      </c>
    </row>
    <row r="21" spans="2:10" ht="13.5">
      <c r="B21" t="s">
        <v>121</v>
      </c>
      <c r="C21" t="s">
        <v>113</v>
      </c>
      <c r="D21" s="1">
        <v>-2</v>
      </c>
      <c r="E21" t="s">
        <v>0</v>
      </c>
      <c r="F21" t="s">
        <v>9</v>
      </c>
      <c r="G21" t="s">
        <v>1</v>
      </c>
      <c r="H21" t="s">
        <v>1</v>
      </c>
      <c r="I21">
        <v>133</v>
      </c>
      <c r="J21" t="s">
        <v>48</v>
      </c>
    </row>
    <row r="22" spans="2:10" ht="13.5">
      <c r="B22" t="s">
        <v>122</v>
      </c>
      <c r="C22" t="s">
        <v>104</v>
      </c>
      <c r="D22" s="3">
        <v>-4</v>
      </c>
      <c r="E22" t="s">
        <v>33</v>
      </c>
      <c r="F22" t="s">
        <v>123</v>
      </c>
      <c r="G22" t="s">
        <v>124</v>
      </c>
      <c r="H22" t="s">
        <v>11</v>
      </c>
      <c r="I22">
        <v>133</v>
      </c>
      <c r="J22" t="s">
        <v>125</v>
      </c>
    </row>
    <row r="23" spans="2:10" ht="13.5">
      <c r="B23" t="s">
        <v>126</v>
      </c>
      <c r="C23" t="s">
        <v>124</v>
      </c>
      <c r="D23" s="1">
        <v>-3</v>
      </c>
      <c r="E23" t="s">
        <v>33</v>
      </c>
      <c r="F23" t="s">
        <v>9</v>
      </c>
      <c r="G23" t="s">
        <v>1</v>
      </c>
      <c r="H23" t="s">
        <v>1</v>
      </c>
      <c r="I23">
        <v>133</v>
      </c>
      <c r="J23" t="s">
        <v>127</v>
      </c>
    </row>
    <row r="24" spans="1:10" ht="13.5">
      <c r="A24" t="s">
        <v>52</v>
      </c>
      <c r="B24" t="s">
        <v>128</v>
      </c>
      <c r="C24" t="s">
        <v>0</v>
      </c>
      <c r="D24" s="1" t="s">
        <v>1</v>
      </c>
      <c r="E24" t="s">
        <v>45</v>
      </c>
      <c r="F24" t="s">
        <v>129</v>
      </c>
      <c r="G24" t="s">
        <v>6</v>
      </c>
      <c r="H24" t="s">
        <v>1</v>
      </c>
      <c r="I24">
        <v>133</v>
      </c>
      <c r="J24" t="s">
        <v>130</v>
      </c>
    </row>
    <row r="25" spans="2:10" ht="13.5">
      <c r="B25" t="s">
        <v>131</v>
      </c>
      <c r="C25" t="s">
        <v>0</v>
      </c>
      <c r="D25" s="1" t="s">
        <v>1</v>
      </c>
      <c r="E25" t="s">
        <v>0</v>
      </c>
      <c r="F25" t="s">
        <v>25</v>
      </c>
      <c r="G25" t="s">
        <v>6</v>
      </c>
      <c r="H25" t="s">
        <v>1</v>
      </c>
      <c r="I25">
        <v>139</v>
      </c>
      <c r="J25" t="s">
        <v>132</v>
      </c>
    </row>
    <row r="26" spans="2:10" ht="13.5">
      <c r="B26" t="s">
        <v>133</v>
      </c>
      <c r="C26" t="s">
        <v>0</v>
      </c>
      <c r="D26" s="1" t="s">
        <v>1</v>
      </c>
      <c r="E26" t="s">
        <v>0</v>
      </c>
      <c r="F26" t="s">
        <v>25</v>
      </c>
      <c r="G26" t="s">
        <v>134</v>
      </c>
      <c r="H26" t="s">
        <v>1</v>
      </c>
      <c r="I26">
        <v>139</v>
      </c>
      <c r="J26" t="s">
        <v>135</v>
      </c>
    </row>
    <row r="27" spans="2:10" ht="13.5">
      <c r="B27" t="s">
        <v>136</v>
      </c>
      <c r="C27" t="s">
        <v>0</v>
      </c>
      <c r="D27" s="1" t="s">
        <v>1</v>
      </c>
      <c r="E27" t="s">
        <v>47</v>
      </c>
      <c r="F27" t="s">
        <v>90</v>
      </c>
      <c r="G27" t="s">
        <v>134</v>
      </c>
      <c r="H27" t="s">
        <v>1</v>
      </c>
      <c r="I27">
        <v>139</v>
      </c>
      <c r="J27" t="s">
        <v>137</v>
      </c>
    </row>
    <row r="28" spans="2:10" ht="13.5">
      <c r="B28" t="s">
        <v>138</v>
      </c>
      <c r="C28" t="s">
        <v>0</v>
      </c>
      <c r="D28" s="1" t="s">
        <v>1</v>
      </c>
      <c r="E28" t="s">
        <v>139</v>
      </c>
      <c r="F28" t="s">
        <v>90</v>
      </c>
      <c r="G28" t="s">
        <v>134</v>
      </c>
      <c r="H28" t="s">
        <v>1</v>
      </c>
      <c r="I28">
        <v>139</v>
      </c>
      <c r="J28" t="s">
        <v>140</v>
      </c>
    </row>
    <row r="29" spans="2:10" ht="13.5">
      <c r="B29" t="s">
        <v>84</v>
      </c>
      <c r="C29" t="s">
        <v>0</v>
      </c>
      <c r="D29" s="1" t="s">
        <v>1</v>
      </c>
      <c r="E29" t="s">
        <v>0</v>
      </c>
      <c r="F29" t="s">
        <v>25</v>
      </c>
      <c r="G29" t="s">
        <v>134</v>
      </c>
      <c r="H29" t="s">
        <v>1</v>
      </c>
      <c r="I29">
        <v>139</v>
      </c>
      <c r="J29" t="s">
        <v>141</v>
      </c>
    </row>
    <row r="30" spans="2:10" ht="13.5">
      <c r="B30" t="s">
        <v>142</v>
      </c>
      <c r="C30" t="s">
        <v>143</v>
      </c>
      <c r="D30" s="1">
        <v>-2</v>
      </c>
      <c r="E30" t="s">
        <v>0</v>
      </c>
      <c r="F30" t="s">
        <v>9</v>
      </c>
      <c r="G30" t="s">
        <v>1</v>
      </c>
      <c r="H30" t="s">
        <v>1</v>
      </c>
      <c r="I30">
        <v>139</v>
      </c>
      <c r="J30" t="s">
        <v>108</v>
      </c>
    </row>
    <row r="31" spans="2:10" ht="13.5">
      <c r="B31" t="s">
        <v>144</v>
      </c>
      <c r="C31" t="s">
        <v>143</v>
      </c>
      <c r="D31" s="1">
        <v>-2</v>
      </c>
      <c r="E31" t="s">
        <v>26</v>
      </c>
      <c r="F31" t="s">
        <v>39</v>
      </c>
      <c r="G31" t="s">
        <v>1</v>
      </c>
      <c r="H31" t="s">
        <v>1</v>
      </c>
      <c r="I31">
        <v>139</v>
      </c>
      <c r="J31" t="s">
        <v>145</v>
      </c>
    </row>
    <row r="32" spans="2:10" ht="13.5">
      <c r="B32" t="s">
        <v>268</v>
      </c>
      <c r="C32" t="s">
        <v>143</v>
      </c>
      <c r="D32" s="1" t="s">
        <v>1</v>
      </c>
      <c r="E32" t="s">
        <v>26</v>
      </c>
      <c r="F32" t="s">
        <v>9</v>
      </c>
      <c r="G32" t="s">
        <v>1</v>
      </c>
      <c r="H32" t="s">
        <v>1</v>
      </c>
      <c r="I32">
        <v>139</v>
      </c>
      <c r="J32" t="s">
        <v>269</v>
      </c>
    </row>
    <row r="33" spans="2:10" ht="13.5">
      <c r="B33" t="s">
        <v>146</v>
      </c>
      <c r="C33" t="s">
        <v>143</v>
      </c>
      <c r="D33" s="1">
        <v>-3</v>
      </c>
      <c r="E33" t="s">
        <v>0</v>
      </c>
      <c r="F33" t="s">
        <v>9</v>
      </c>
      <c r="G33" t="s">
        <v>1</v>
      </c>
      <c r="H33" t="s">
        <v>12</v>
      </c>
      <c r="I33">
        <v>139</v>
      </c>
      <c r="J33" t="s">
        <v>147</v>
      </c>
    </row>
    <row r="34" spans="2:10" ht="13.5">
      <c r="B34" t="s">
        <v>148</v>
      </c>
      <c r="C34" t="s">
        <v>143</v>
      </c>
      <c r="D34" s="1">
        <v>-2</v>
      </c>
      <c r="E34" t="s">
        <v>33</v>
      </c>
      <c r="F34" t="s">
        <v>9</v>
      </c>
      <c r="G34" t="s">
        <v>1</v>
      </c>
      <c r="H34" t="s">
        <v>12</v>
      </c>
      <c r="I34">
        <v>139</v>
      </c>
      <c r="J34" t="s">
        <v>114</v>
      </c>
    </row>
    <row r="35" spans="1:10" ht="13.5">
      <c r="A35" t="s">
        <v>55</v>
      </c>
      <c r="B35" t="s">
        <v>58</v>
      </c>
      <c r="C35" t="s">
        <v>124</v>
      </c>
      <c r="D35" s="1" t="s">
        <v>149</v>
      </c>
      <c r="E35" t="s">
        <v>26</v>
      </c>
      <c r="F35" t="s">
        <v>1</v>
      </c>
      <c r="G35" t="s">
        <v>1</v>
      </c>
      <c r="H35" t="s">
        <v>12</v>
      </c>
      <c r="I35">
        <v>139</v>
      </c>
      <c r="J35" t="s">
        <v>49</v>
      </c>
    </row>
    <row r="36" spans="2:10" ht="13.5">
      <c r="B36" t="s">
        <v>150</v>
      </c>
      <c r="C36" t="s">
        <v>0</v>
      </c>
      <c r="D36" s="2" t="s">
        <v>1</v>
      </c>
      <c r="E36" t="s">
        <v>0</v>
      </c>
      <c r="F36" t="s">
        <v>25</v>
      </c>
      <c r="G36" t="s">
        <v>6</v>
      </c>
      <c r="H36" t="s">
        <v>1</v>
      </c>
      <c r="I36">
        <v>145</v>
      </c>
      <c r="J36" t="s">
        <v>314</v>
      </c>
    </row>
    <row r="37" spans="2:10" ht="13.5">
      <c r="B37" t="s">
        <v>151</v>
      </c>
      <c r="C37" t="s">
        <v>152</v>
      </c>
      <c r="D37" s="1">
        <v>-2</v>
      </c>
      <c r="E37" t="s">
        <v>0</v>
      </c>
      <c r="F37" t="s">
        <v>1</v>
      </c>
      <c r="G37" t="s">
        <v>1</v>
      </c>
      <c r="H37" t="s">
        <v>1</v>
      </c>
      <c r="I37">
        <v>145</v>
      </c>
      <c r="J37" t="s">
        <v>153</v>
      </c>
    </row>
    <row r="38" spans="2:10" ht="13.5">
      <c r="B38" t="s">
        <v>154</v>
      </c>
      <c r="C38" t="s">
        <v>124</v>
      </c>
      <c r="D38" s="1">
        <v>-4</v>
      </c>
      <c r="E38" t="s">
        <v>26</v>
      </c>
      <c r="F38" t="s">
        <v>1</v>
      </c>
      <c r="G38" t="s">
        <v>1</v>
      </c>
      <c r="H38" t="s">
        <v>1</v>
      </c>
      <c r="I38">
        <v>145</v>
      </c>
      <c r="J38" t="s">
        <v>85</v>
      </c>
    </row>
    <row r="39" spans="2:10" ht="13.5">
      <c r="B39" t="s">
        <v>155</v>
      </c>
      <c r="C39" t="s">
        <v>124</v>
      </c>
      <c r="D39" s="1" t="s">
        <v>1</v>
      </c>
      <c r="E39" t="s">
        <v>47</v>
      </c>
      <c r="F39" t="s">
        <v>39</v>
      </c>
      <c r="G39" t="s">
        <v>6</v>
      </c>
      <c r="H39" t="s">
        <v>1</v>
      </c>
      <c r="I39">
        <v>145</v>
      </c>
      <c r="J39" t="s">
        <v>156</v>
      </c>
    </row>
    <row r="40" spans="2:10" ht="13.5">
      <c r="B40" t="s">
        <v>157</v>
      </c>
      <c r="C40" t="s">
        <v>158</v>
      </c>
      <c r="D40" s="1">
        <v>-2</v>
      </c>
      <c r="E40" t="s">
        <v>0</v>
      </c>
      <c r="F40" t="s">
        <v>1</v>
      </c>
      <c r="G40" t="s">
        <v>1</v>
      </c>
      <c r="H40" t="s">
        <v>1</v>
      </c>
      <c r="I40">
        <v>145</v>
      </c>
      <c r="J40" t="s">
        <v>159</v>
      </c>
    </row>
    <row r="41" spans="2:10" ht="13.5">
      <c r="B41" t="s">
        <v>160</v>
      </c>
      <c r="C41" t="s">
        <v>152</v>
      </c>
      <c r="D41" s="1">
        <v>-2</v>
      </c>
      <c r="E41" t="s">
        <v>0</v>
      </c>
      <c r="F41" t="s">
        <v>34</v>
      </c>
      <c r="G41" t="s">
        <v>6</v>
      </c>
      <c r="H41" t="s">
        <v>1</v>
      </c>
      <c r="I41">
        <v>145</v>
      </c>
      <c r="J41" t="s">
        <v>161</v>
      </c>
    </row>
    <row r="42" spans="2:10" ht="13.5">
      <c r="B42" t="s">
        <v>162</v>
      </c>
      <c r="C42" t="s">
        <v>0</v>
      </c>
      <c r="D42" s="2" t="s">
        <v>1</v>
      </c>
      <c r="E42" t="s">
        <v>0</v>
      </c>
      <c r="F42" t="s">
        <v>25</v>
      </c>
      <c r="G42" t="s">
        <v>6</v>
      </c>
      <c r="H42" t="s">
        <v>1</v>
      </c>
      <c r="I42">
        <v>170</v>
      </c>
      <c r="J42" t="s">
        <v>163</v>
      </c>
    </row>
    <row r="43" spans="2:10" ht="13.5">
      <c r="B43" t="s">
        <v>164</v>
      </c>
      <c r="C43" t="s">
        <v>0</v>
      </c>
      <c r="D43" s="1" t="s">
        <v>1</v>
      </c>
      <c r="E43" t="s">
        <v>0</v>
      </c>
      <c r="F43" t="s">
        <v>25</v>
      </c>
      <c r="G43" t="s">
        <v>6</v>
      </c>
      <c r="H43" t="s">
        <v>1</v>
      </c>
      <c r="I43">
        <v>171</v>
      </c>
      <c r="J43" t="s">
        <v>165</v>
      </c>
    </row>
    <row r="44" spans="2:10" ht="13.5">
      <c r="B44" t="s">
        <v>166</v>
      </c>
      <c r="C44" t="s">
        <v>124</v>
      </c>
      <c r="D44" s="1">
        <v>-2</v>
      </c>
      <c r="E44" t="s">
        <v>0</v>
      </c>
      <c r="F44" t="s">
        <v>123</v>
      </c>
      <c r="G44" t="s">
        <v>1</v>
      </c>
      <c r="H44" t="s">
        <v>1</v>
      </c>
      <c r="I44">
        <v>171</v>
      </c>
      <c r="J44" t="s">
        <v>167</v>
      </c>
    </row>
    <row r="45" spans="2:10" ht="13.5">
      <c r="B45" t="s">
        <v>168</v>
      </c>
      <c r="C45" t="s">
        <v>0</v>
      </c>
      <c r="D45" s="1" t="s">
        <v>1</v>
      </c>
      <c r="E45" t="s">
        <v>0</v>
      </c>
      <c r="F45" t="s">
        <v>1</v>
      </c>
      <c r="G45" t="s">
        <v>6</v>
      </c>
      <c r="H45" t="s">
        <v>1</v>
      </c>
      <c r="I45" t="s">
        <v>169</v>
      </c>
      <c r="J45" t="s">
        <v>170</v>
      </c>
    </row>
    <row r="46" spans="2:10" ht="13.5">
      <c r="B46" t="s">
        <v>171</v>
      </c>
      <c r="C46" t="s">
        <v>107</v>
      </c>
      <c r="D46" s="1">
        <v>-1</v>
      </c>
      <c r="E46" t="s">
        <v>0</v>
      </c>
      <c r="F46" t="s">
        <v>39</v>
      </c>
      <c r="G46" t="s">
        <v>6</v>
      </c>
      <c r="H46" t="s">
        <v>1</v>
      </c>
      <c r="I46" t="s">
        <v>169</v>
      </c>
      <c r="J46" t="s">
        <v>172</v>
      </c>
    </row>
    <row r="47" spans="2:10" ht="13.5">
      <c r="B47" t="s">
        <v>173</v>
      </c>
      <c r="C47" t="s">
        <v>107</v>
      </c>
      <c r="D47" s="1">
        <v>-2</v>
      </c>
      <c r="E47" t="s">
        <v>0</v>
      </c>
      <c r="F47" t="s">
        <v>9</v>
      </c>
      <c r="G47" t="s">
        <v>1</v>
      </c>
      <c r="H47" t="s">
        <v>1</v>
      </c>
      <c r="I47" t="s">
        <v>169</v>
      </c>
      <c r="J47" t="s">
        <v>174</v>
      </c>
    </row>
    <row r="48" spans="1:10" ht="13.5">
      <c r="A48" t="s">
        <v>46</v>
      </c>
      <c r="B48" t="s">
        <v>175</v>
      </c>
      <c r="C48" t="s">
        <v>0</v>
      </c>
      <c r="D48" s="1" t="s">
        <v>1</v>
      </c>
      <c r="E48" t="s">
        <v>0</v>
      </c>
      <c r="F48" t="s">
        <v>1</v>
      </c>
      <c r="G48" t="s">
        <v>6</v>
      </c>
      <c r="H48" t="s">
        <v>1</v>
      </c>
      <c r="I48" t="s">
        <v>169</v>
      </c>
      <c r="J48" t="s">
        <v>176</v>
      </c>
    </row>
    <row r="49" spans="2:10" ht="13.5">
      <c r="B49" t="s">
        <v>177</v>
      </c>
      <c r="C49" t="s">
        <v>0</v>
      </c>
      <c r="D49" s="2" t="s">
        <v>1</v>
      </c>
      <c r="E49" t="s">
        <v>37</v>
      </c>
      <c r="F49" t="s">
        <v>124</v>
      </c>
      <c r="G49" t="s">
        <v>6</v>
      </c>
      <c r="H49" t="s">
        <v>1</v>
      </c>
      <c r="I49" t="s">
        <v>178</v>
      </c>
      <c r="J49" t="s">
        <v>179</v>
      </c>
    </row>
    <row r="50" spans="2:10" ht="13.5">
      <c r="B50" t="s">
        <v>180</v>
      </c>
      <c r="C50" t="s">
        <v>0</v>
      </c>
      <c r="D50" s="1" t="s">
        <v>1</v>
      </c>
      <c r="E50" t="s">
        <v>0</v>
      </c>
      <c r="F50" t="s">
        <v>25</v>
      </c>
      <c r="G50" t="s">
        <v>6</v>
      </c>
      <c r="H50" t="s">
        <v>1</v>
      </c>
      <c r="I50" t="s">
        <v>178</v>
      </c>
      <c r="J50" t="s">
        <v>181</v>
      </c>
    </row>
    <row r="51" spans="2:10" ht="13.5">
      <c r="B51" t="s">
        <v>182</v>
      </c>
      <c r="C51" t="s">
        <v>143</v>
      </c>
      <c r="D51" s="1">
        <v>-2</v>
      </c>
      <c r="E51" t="s">
        <v>0</v>
      </c>
      <c r="F51" t="s">
        <v>183</v>
      </c>
      <c r="G51" t="s">
        <v>149</v>
      </c>
      <c r="H51" t="s">
        <v>12</v>
      </c>
      <c r="I51" t="s">
        <v>178</v>
      </c>
      <c r="J51" t="s">
        <v>184</v>
      </c>
    </row>
    <row r="52" spans="2:10" ht="13.5">
      <c r="B52" t="s">
        <v>185</v>
      </c>
      <c r="C52" t="s">
        <v>0</v>
      </c>
      <c r="D52" s="1" t="s">
        <v>1</v>
      </c>
      <c r="E52" t="s">
        <v>0</v>
      </c>
      <c r="F52" t="s">
        <v>25</v>
      </c>
      <c r="G52" t="s">
        <v>6</v>
      </c>
      <c r="H52" t="s">
        <v>1</v>
      </c>
      <c r="I52" t="s">
        <v>178</v>
      </c>
      <c r="J52" t="s">
        <v>161</v>
      </c>
    </row>
    <row r="53" spans="1:10" ht="13.5">
      <c r="A53" t="s">
        <v>55</v>
      </c>
      <c r="B53" t="s">
        <v>186</v>
      </c>
      <c r="C53" t="s">
        <v>89</v>
      </c>
      <c r="D53" s="1" t="s">
        <v>1</v>
      </c>
      <c r="E53" t="s">
        <v>26</v>
      </c>
      <c r="F53" t="s">
        <v>1</v>
      </c>
      <c r="G53" t="s">
        <v>1</v>
      </c>
      <c r="H53" t="s">
        <v>1</v>
      </c>
      <c r="I53" t="s">
        <v>178</v>
      </c>
      <c r="J53" t="s">
        <v>49</v>
      </c>
    </row>
    <row r="54" spans="1:10" ht="13.5">
      <c r="A54" t="s">
        <v>55</v>
      </c>
      <c r="B54" t="s">
        <v>187</v>
      </c>
      <c r="C54" t="s">
        <v>188</v>
      </c>
      <c r="D54" s="1" t="s">
        <v>1</v>
      </c>
      <c r="E54" t="s">
        <v>26</v>
      </c>
      <c r="F54" t="s">
        <v>1</v>
      </c>
      <c r="G54" t="s">
        <v>1</v>
      </c>
      <c r="H54" t="s">
        <v>1</v>
      </c>
      <c r="I54" t="s">
        <v>178</v>
      </c>
      <c r="J54" t="s">
        <v>49</v>
      </c>
    </row>
    <row r="55" spans="2:10" ht="13.5">
      <c r="B55" t="s">
        <v>189</v>
      </c>
      <c r="C55" t="s">
        <v>0</v>
      </c>
      <c r="D55" s="1" t="s">
        <v>1</v>
      </c>
      <c r="E55" t="s">
        <v>0</v>
      </c>
      <c r="F55" t="s">
        <v>25</v>
      </c>
      <c r="G55" t="s">
        <v>6</v>
      </c>
      <c r="H55" t="s">
        <v>1</v>
      </c>
      <c r="I55" t="s">
        <v>190</v>
      </c>
      <c r="J55" t="s">
        <v>191</v>
      </c>
    </row>
    <row r="56" spans="2:10" ht="13.5">
      <c r="B56" t="s">
        <v>192</v>
      </c>
      <c r="C56" t="s">
        <v>0</v>
      </c>
      <c r="D56" s="1" t="s">
        <v>1</v>
      </c>
      <c r="E56" t="s">
        <v>0</v>
      </c>
      <c r="F56" t="s">
        <v>25</v>
      </c>
      <c r="G56" t="s">
        <v>6</v>
      </c>
      <c r="H56" t="s">
        <v>1</v>
      </c>
      <c r="I56" t="s">
        <v>190</v>
      </c>
      <c r="J56" t="s">
        <v>193</v>
      </c>
    </row>
    <row r="57" spans="2:10" ht="13.5">
      <c r="B57" t="s">
        <v>194</v>
      </c>
      <c r="C57" t="s">
        <v>0</v>
      </c>
      <c r="D57" s="2" t="s">
        <v>1</v>
      </c>
      <c r="E57" t="s">
        <v>0</v>
      </c>
      <c r="F57" t="s">
        <v>25</v>
      </c>
      <c r="G57" t="s">
        <v>6</v>
      </c>
      <c r="H57" t="s">
        <v>1</v>
      </c>
      <c r="I57" t="s">
        <v>190</v>
      </c>
      <c r="J57" t="s">
        <v>195</v>
      </c>
    </row>
    <row r="58" spans="2:10" ht="13.5">
      <c r="B58" t="s">
        <v>196</v>
      </c>
      <c r="C58" t="s">
        <v>0</v>
      </c>
      <c r="D58" s="1" t="s">
        <v>1</v>
      </c>
      <c r="E58" t="s">
        <v>0</v>
      </c>
      <c r="F58" t="s">
        <v>25</v>
      </c>
      <c r="G58" t="s">
        <v>6</v>
      </c>
      <c r="H58" t="s">
        <v>1</v>
      </c>
      <c r="I58" t="s">
        <v>190</v>
      </c>
      <c r="J58" t="s">
        <v>197</v>
      </c>
    </row>
    <row r="59" spans="2:10" ht="13.5">
      <c r="B59" t="s">
        <v>198</v>
      </c>
      <c r="C59" t="s">
        <v>0</v>
      </c>
      <c r="D59" s="1" t="s">
        <v>1</v>
      </c>
      <c r="E59" t="s">
        <v>0</v>
      </c>
      <c r="F59" t="s">
        <v>25</v>
      </c>
      <c r="G59" t="s">
        <v>6</v>
      </c>
      <c r="H59" t="s">
        <v>1</v>
      </c>
      <c r="I59" t="s">
        <v>199</v>
      </c>
      <c r="J59" t="s">
        <v>200</v>
      </c>
    </row>
    <row r="60" spans="2:10" ht="13.5">
      <c r="B60" t="s">
        <v>201</v>
      </c>
      <c r="C60" t="s">
        <v>0</v>
      </c>
      <c r="D60" s="1" t="s">
        <v>1</v>
      </c>
      <c r="E60" t="s">
        <v>0</v>
      </c>
      <c r="F60" t="s">
        <v>25</v>
      </c>
      <c r="G60" t="s">
        <v>6</v>
      </c>
      <c r="H60" t="s">
        <v>1</v>
      </c>
      <c r="I60" t="s">
        <v>199</v>
      </c>
      <c r="J60" t="s">
        <v>202</v>
      </c>
    </row>
    <row r="61" spans="2:10" ht="13.5">
      <c r="B61" t="s">
        <v>203</v>
      </c>
      <c r="C61" t="s">
        <v>0</v>
      </c>
      <c r="D61" s="1" t="s">
        <v>1</v>
      </c>
      <c r="E61" t="s">
        <v>0</v>
      </c>
      <c r="F61" t="s">
        <v>25</v>
      </c>
      <c r="G61" t="s">
        <v>6</v>
      </c>
      <c r="H61" t="s">
        <v>1</v>
      </c>
      <c r="I61" t="s">
        <v>199</v>
      </c>
      <c r="J61" t="s">
        <v>204</v>
      </c>
    </row>
    <row r="62" spans="2:10" ht="13.5">
      <c r="B62" t="s">
        <v>205</v>
      </c>
      <c r="C62" t="s">
        <v>152</v>
      </c>
      <c r="D62" s="1">
        <v>-6</v>
      </c>
      <c r="E62" t="s">
        <v>0</v>
      </c>
      <c r="F62" t="s">
        <v>9</v>
      </c>
      <c r="G62" t="s">
        <v>6</v>
      </c>
      <c r="H62" t="s">
        <v>1</v>
      </c>
      <c r="I62" t="s">
        <v>199</v>
      </c>
      <c r="J62" t="s">
        <v>206</v>
      </c>
    </row>
    <row r="63" spans="2:10" ht="13.5">
      <c r="B63" t="s">
        <v>207</v>
      </c>
      <c r="C63" t="s">
        <v>104</v>
      </c>
      <c r="D63" s="1">
        <v>-1</v>
      </c>
      <c r="E63" t="s">
        <v>26</v>
      </c>
      <c r="F63" t="s">
        <v>9</v>
      </c>
      <c r="G63" t="s">
        <v>1</v>
      </c>
      <c r="H63" t="s">
        <v>1</v>
      </c>
      <c r="I63" t="s">
        <v>208</v>
      </c>
      <c r="J63" t="s">
        <v>48</v>
      </c>
    </row>
    <row r="64" spans="2:10" ht="13.5">
      <c r="B64" t="s">
        <v>209</v>
      </c>
      <c r="C64" t="s">
        <v>0</v>
      </c>
      <c r="D64" s="1" t="s">
        <v>1</v>
      </c>
      <c r="E64" t="s">
        <v>0</v>
      </c>
      <c r="F64" t="s">
        <v>1</v>
      </c>
      <c r="G64" t="s">
        <v>124</v>
      </c>
      <c r="H64" t="s">
        <v>1</v>
      </c>
      <c r="I64" t="s">
        <v>208</v>
      </c>
      <c r="J64" t="s">
        <v>210</v>
      </c>
    </row>
    <row r="65" spans="2:10" ht="13.5">
      <c r="B65" t="s">
        <v>211</v>
      </c>
      <c r="C65" t="s">
        <v>104</v>
      </c>
      <c r="D65" s="2" t="s">
        <v>212</v>
      </c>
      <c r="E65" t="s">
        <v>33</v>
      </c>
      <c r="F65" t="s">
        <v>39</v>
      </c>
      <c r="G65" t="s">
        <v>124</v>
      </c>
      <c r="H65" t="s">
        <v>1</v>
      </c>
      <c r="I65" t="s">
        <v>208</v>
      </c>
      <c r="J65" t="s">
        <v>213</v>
      </c>
    </row>
    <row r="66" spans="2:10" ht="13.5">
      <c r="B66" t="s">
        <v>214</v>
      </c>
      <c r="C66" t="s">
        <v>0</v>
      </c>
      <c r="D66" s="1" t="s">
        <v>1</v>
      </c>
      <c r="E66" t="s">
        <v>0</v>
      </c>
      <c r="F66" t="s">
        <v>25</v>
      </c>
      <c r="G66" t="s">
        <v>6</v>
      </c>
      <c r="H66" t="s">
        <v>1</v>
      </c>
      <c r="I66" t="s">
        <v>215</v>
      </c>
      <c r="J66" t="s">
        <v>210</v>
      </c>
    </row>
    <row r="67" spans="2:10" ht="13.5">
      <c r="B67" t="s">
        <v>216</v>
      </c>
      <c r="C67" t="s">
        <v>0</v>
      </c>
      <c r="D67" s="1" t="s">
        <v>1</v>
      </c>
      <c r="E67" t="s">
        <v>0</v>
      </c>
      <c r="F67" t="s">
        <v>25</v>
      </c>
      <c r="G67" t="s">
        <v>6</v>
      </c>
      <c r="H67" t="s">
        <v>1</v>
      </c>
      <c r="I67" t="s">
        <v>215</v>
      </c>
      <c r="J67" t="s">
        <v>204</v>
      </c>
    </row>
    <row r="68" spans="2:10" ht="13.5">
      <c r="B68" t="s">
        <v>217</v>
      </c>
      <c r="C68" t="s">
        <v>218</v>
      </c>
      <c r="D68" s="1" t="s">
        <v>1</v>
      </c>
      <c r="E68" t="s">
        <v>33</v>
      </c>
      <c r="F68" t="s">
        <v>123</v>
      </c>
      <c r="G68" t="s">
        <v>6</v>
      </c>
      <c r="H68" t="s">
        <v>12</v>
      </c>
      <c r="I68" t="s">
        <v>215</v>
      </c>
      <c r="J68" t="s">
        <v>219</v>
      </c>
    </row>
    <row r="69" spans="2:10" ht="13.5">
      <c r="B69" t="s">
        <v>220</v>
      </c>
      <c r="C69" t="s">
        <v>218</v>
      </c>
      <c r="D69" s="1">
        <v>-1</v>
      </c>
      <c r="E69" t="s">
        <v>0</v>
      </c>
      <c r="F69" t="s">
        <v>123</v>
      </c>
      <c r="G69" t="s">
        <v>1</v>
      </c>
      <c r="H69" t="s">
        <v>1</v>
      </c>
      <c r="I69" t="s">
        <v>215</v>
      </c>
      <c r="J69" t="s">
        <v>221</v>
      </c>
    </row>
    <row r="70" spans="2:10" ht="13.5">
      <c r="B70" t="s">
        <v>222</v>
      </c>
      <c r="C70" t="s">
        <v>143</v>
      </c>
      <c r="D70" s="1">
        <v>-3</v>
      </c>
      <c r="E70" t="s">
        <v>51</v>
      </c>
      <c r="F70" t="s">
        <v>9</v>
      </c>
      <c r="G70" t="s">
        <v>124</v>
      </c>
      <c r="H70" t="s">
        <v>12</v>
      </c>
      <c r="I70" t="s">
        <v>215</v>
      </c>
      <c r="J70" t="s">
        <v>223</v>
      </c>
    </row>
    <row r="71" spans="2:10" ht="13.5">
      <c r="B71" t="s">
        <v>224</v>
      </c>
      <c r="C71" t="s">
        <v>0</v>
      </c>
      <c r="D71" s="1" t="s">
        <v>1</v>
      </c>
      <c r="E71" t="s">
        <v>97</v>
      </c>
      <c r="F71" t="s">
        <v>57</v>
      </c>
      <c r="G71" t="s">
        <v>6</v>
      </c>
      <c r="H71" t="s">
        <v>1</v>
      </c>
      <c r="I71" t="s">
        <v>215</v>
      </c>
      <c r="J71" t="s">
        <v>225</v>
      </c>
    </row>
    <row r="72" spans="2:10" ht="13.5">
      <c r="B72" t="s">
        <v>226</v>
      </c>
      <c r="C72" t="s">
        <v>152</v>
      </c>
      <c r="D72" s="1">
        <v>-1</v>
      </c>
      <c r="E72" t="s">
        <v>0</v>
      </c>
      <c r="F72" t="s">
        <v>0</v>
      </c>
      <c r="G72" t="s">
        <v>6</v>
      </c>
      <c r="H72" t="s">
        <v>1</v>
      </c>
      <c r="I72" t="s">
        <v>227</v>
      </c>
      <c r="J72" t="s">
        <v>228</v>
      </c>
    </row>
    <row r="73" spans="2:10" ht="13.5">
      <c r="B73" t="s">
        <v>229</v>
      </c>
      <c r="C73" t="s">
        <v>230</v>
      </c>
      <c r="D73" s="2" t="s">
        <v>1</v>
      </c>
      <c r="E73" t="s">
        <v>37</v>
      </c>
      <c r="F73" t="s">
        <v>1</v>
      </c>
      <c r="G73" t="s">
        <v>1</v>
      </c>
      <c r="H73" t="s">
        <v>1</v>
      </c>
      <c r="I73" t="s">
        <v>227</v>
      </c>
      <c r="J73" t="s">
        <v>231</v>
      </c>
    </row>
    <row r="74" spans="2:10" ht="13.5">
      <c r="B74" t="s">
        <v>232</v>
      </c>
      <c r="C74" t="s">
        <v>0</v>
      </c>
      <c r="D74" s="1" t="s">
        <v>1</v>
      </c>
      <c r="E74" t="s">
        <v>0</v>
      </c>
      <c r="F74" t="s">
        <v>124</v>
      </c>
      <c r="G74" t="s">
        <v>10</v>
      </c>
      <c r="H74" t="s">
        <v>233</v>
      </c>
      <c r="I74" t="s">
        <v>234</v>
      </c>
      <c r="J74" t="s">
        <v>235</v>
      </c>
    </row>
    <row r="75" spans="2:10" ht="13.5">
      <c r="B75" t="s">
        <v>236</v>
      </c>
      <c r="C75" t="s">
        <v>0</v>
      </c>
      <c r="D75" s="1" t="s">
        <v>1</v>
      </c>
      <c r="E75" t="s">
        <v>0</v>
      </c>
      <c r="F75" t="s">
        <v>25</v>
      </c>
      <c r="G75" t="s">
        <v>6</v>
      </c>
      <c r="H75" t="s">
        <v>1</v>
      </c>
      <c r="I75" t="s">
        <v>234</v>
      </c>
      <c r="J75" t="s">
        <v>62</v>
      </c>
    </row>
    <row r="76" spans="2:10" ht="13.5">
      <c r="B76" t="s">
        <v>237</v>
      </c>
      <c r="C76" t="s">
        <v>218</v>
      </c>
      <c r="D76" s="1" t="s">
        <v>1</v>
      </c>
      <c r="E76" t="s">
        <v>45</v>
      </c>
      <c r="F76" t="s">
        <v>123</v>
      </c>
      <c r="G76" t="s">
        <v>1</v>
      </c>
      <c r="H76" t="s">
        <v>1</v>
      </c>
      <c r="I76" t="s">
        <v>234</v>
      </c>
      <c r="J76" t="s">
        <v>238</v>
      </c>
    </row>
    <row r="77" spans="2:10" ht="13.5">
      <c r="B77" t="s">
        <v>239</v>
      </c>
      <c r="C77" t="s">
        <v>0</v>
      </c>
      <c r="D77" s="1" t="s">
        <v>1</v>
      </c>
      <c r="E77" t="s">
        <v>0</v>
      </c>
      <c r="F77" t="s">
        <v>25</v>
      </c>
      <c r="G77" t="s">
        <v>6</v>
      </c>
      <c r="H77" t="s">
        <v>1</v>
      </c>
      <c r="I77" t="s">
        <v>234</v>
      </c>
      <c r="J77" t="s">
        <v>240</v>
      </c>
    </row>
    <row r="78" spans="2:10" ht="13.5">
      <c r="B78" t="s">
        <v>241</v>
      </c>
      <c r="C78" t="s">
        <v>0</v>
      </c>
      <c r="D78" s="1" t="s">
        <v>1</v>
      </c>
      <c r="E78" t="s">
        <v>26</v>
      </c>
      <c r="F78" t="s">
        <v>124</v>
      </c>
      <c r="G78" t="s">
        <v>6</v>
      </c>
      <c r="H78" t="s">
        <v>1</v>
      </c>
      <c r="I78" t="s">
        <v>234</v>
      </c>
      <c r="J78" t="s">
        <v>242</v>
      </c>
    </row>
    <row r="79" spans="2:10" ht="13.5">
      <c r="B79" t="s">
        <v>243</v>
      </c>
      <c r="C79" t="s">
        <v>124</v>
      </c>
      <c r="D79" s="2" t="s">
        <v>1</v>
      </c>
      <c r="E79" t="s">
        <v>0</v>
      </c>
      <c r="F79" t="s">
        <v>1</v>
      </c>
      <c r="G79" t="s">
        <v>1</v>
      </c>
      <c r="H79" t="s">
        <v>1</v>
      </c>
      <c r="I79" t="s">
        <v>244</v>
      </c>
      <c r="J79" t="s">
        <v>245</v>
      </c>
    </row>
    <row r="80" spans="2:10" ht="13.5">
      <c r="B80" t="s">
        <v>246</v>
      </c>
      <c r="C80" t="s">
        <v>0</v>
      </c>
      <c r="D80" s="1" t="s">
        <v>1</v>
      </c>
      <c r="E80" t="s">
        <v>0</v>
      </c>
      <c r="F80" t="s">
        <v>124</v>
      </c>
      <c r="G80" t="s">
        <v>6</v>
      </c>
      <c r="H80" t="s">
        <v>1</v>
      </c>
      <c r="I80" t="s">
        <v>244</v>
      </c>
      <c r="J80" t="s">
        <v>247</v>
      </c>
    </row>
    <row r="81" spans="2:10" ht="13.5">
      <c r="B81" t="s">
        <v>248</v>
      </c>
      <c r="C81" t="s">
        <v>0</v>
      </c>
      <c r="D81" s="1" t="s">
        <v>1</v>
      </c>
      <c r="E81" t="s">
        <v>0</v>
      </c>
      <c r="F81" t="s">
        <v>25</v>
      </c>
      <c r="G81" t="s">
        <v>6</v>
      </c>
      <c r="H81" t="s">
        <v>1</v>
      </c>
      <c r="I81" t="s">
        <v>244</v>
      </c>
      <c r="J81" t="s">
        <v>249</v>
      </c>
    </row>
    <row r="82" spans="2:10" ht="13.5">
      <c r="B82" t="s">
        <v>250</v>
      </c>
      <c r="C82" t="s">
        <v>104</v>
      </c>
      <c r="D82" s="1">
        <v>-2</v>
      </c>
      <c r="E82" t="s">
        <v>51</v>
      </c>
      <c r="F82" t="s">
        <v>9</v>
      </c>
      <c r="G82" t="s">
        <v>10</v>
      </c>
      <c r="H82" t="s">
        <v>1</v>
      </c>
      <c r="I82" t="s">
        <v>251</v>
      </c>
      <c r="J82" t="s">
        <v>252</v>
      </c>
    </row>
    <row r="83" spans="2:10" ht="13.5">
      <c r="B83" t="s">
        <v>253</v>
      </c>
      <c r="C83" t="s">
        <v>113</v>
      </c>
      <c r="D83" s="1">
        <v>-1</v>
      </c>
      <c r="E83" t="s">
        <v>37</v>
      </c>
      <c r="F83" t="s">
        <v>9</v>
      </c>
      <c r="G83" t="s">
        <v>1</v>
      </c>
      <c r="H83" t="s">
        <v>1</v>
      </c>
      <c r="I83" t="s">
        <v>251</v>
      </c>
      <c r="J83" t="s">
        <v>114</v>
      </c>
    </row>
    <row r="84" spans="2:10" ht="13.5">
      <c r="B84" t="s">
        <v>254</v>
      </c>
      <c r="C84" t="s">
        <v>218</v>
      </c>
      <c r="D84" s="1">
        <v>-2</v>
      </c>
      <c r="E84" t="s">
        <v>26</v>
      </c>
      <c r="F84" t="s">
        <v>9</v>
      </c>
      <c r="G84" t="s">
        <v>10</v>
      </c>
      <c r="H84" t="s">
        <v>38</v>
      </c>
      <c r="I84" t="s">
        <v>255</v>
      </c>
      <c r="J84" t="s">
        <v>256</v>
      </c>
    </row>
    <row r="85" spans="2:10" ht="13.5">
      <c r="B85" t="s">
        <v>257</v>
      </c>
      <c r="C85" t="s">
        <v>152</v>
      </c>
      <c r="D85" s="1" t="s">
        <v>1</v>
      </c>
      <c r="E85" t="s">
        <v>26</v>
      </c>
      <c r="F85" t="s">
        <v>1</v>
      </c>
      <c r="G85" t="s">
        <v>1</v>
      </c>
      <c r="H85" t="s">
        <v>1</v>
      </c>
      <c r="I85" t="s">
        <v>258</v>
      </c>
      <c r="J85" t="s">
        <v>259</v>
      </c>
    </row>
    <row r="86" spans="2:10" ht="13.5">
      <c r="B86" t="s">
        <v>260</v>
      </c>
      <c r="C86" t="s">
        <v>31</v>
      </c>
      <c r="D86" s="1" t="s">
        <v>1</v>
      </c>
      <c r="E86" t="s">
        <v>50</v>
      </c>
      <c r="F86" t="s">
        <v>39</v>
      </c>
      <c r="G86" t="s">
        <v>6</v>
      </c>
      <c r="H86" t="s">
        <v>1</v>
      </c>
      <c r="I86" t="s">
        <v>258</v>
      </c>
      <c r="J86" t="s">
        <v>167</v>
      </c>
    </row>
    <row r="87" spans="2:10" ht="13.5">
      <c r="B87" t="s">
        <v>261</v>
      </c>
      <c r="C87" t="s">
        <v>218</v>
      </c>
      <c r="D87" s="2" t="s">
        <v>1</v>
      </c>
      <c r="E87" t="s">
        <v>0</v>
      </c>
      <c r="F87" t="s">
        <v>39</v>
      </c>
      <c r="G87" t="s">
        <v>1</v>
      </c>
      <c r="H87" t="s">
        <v>1</v>
      </c>
      <c r="I87" t="s">
        <v>262</v>
      </c>
      <c r="J87" t="s">
        <v>263</v>
      </c>
    </row>
    <row r="88" spans="2:10" ht="13.5">
      <c r="B88" t="s">
        <v>272</v>
      </c>
      <c r="C88" t="s">
        <v>273</v>
      </c>
      <c r="D88" s="1">
        <v>-3</v>
      </c>
      <c r="E88" t="s">
        <v>0</v>
      </c>
      <c r="F88" t="s">
        <v>1</v>
      </c>
      <c r="G88" t="s">
        <v>1</v>
      </c>
      <c r="H88" t="s">
        <v>1</v>
      </c>
      <c r="I88" t="s">
        <v>262</v>
      </c>
      <c r="J88" t="s">
        <v>49</v>
      </c>
    </row>
    <row r="89" spans="2:10" ht="13.5">
      <c r="B89" t="s">
        <v>274</v>
      </c>
      <c r="C89" t="s">
        <v>273</v>
      </c>
      <c r="D89" s="1">
        <v>-3</v>
      </c>
      <c r="E89" t="s">
        <v>32</v>
      </c>
      <c r="F89" t="s">
        <v>39</v>
      </c>
      <c r="G89" t="s">
        <v>6</v>
      </c>
      <c r="H89" t="s">
        <v>1</v>
      </c>
      <c r="I89" t="s">
        <v>262</v>
      </c>
      <c r="J89" t="s">
        <v>195</v>
      </c>
    </row>
    <row r="90" spans="2:10" ht="13.5">
      <c r="B90" t="s">
        <v>265</v>
      </c>
      <c r="C90" t="s">
        <v>0</v>
      </c>
      <c r="D90" s="1" t="s">
        <v>1</v>
      </c>
      <c r="E90" t="s">
        <v>45</v>
      </c>
      <c r="F90" t="s">
        <v>30</v>
      </c>
      <c r="G90" t="s">
        <v>6</v>
      </c>
      <c r="H90" t="s">
        <v>1</v>
      </c>
      <c r="I90" t="s">
        <v>266</v>
      </c>
      <c r="J90" t="s">
        <v>267</v>
      </c>
    </row>
    <row r="91" spans="1:17" ht="13.5">
      <c r="A91" t="s">
        <v>71</v>
      </c>
      <c r="B91" t="s">
        <v>67</v>
      </c>
      <c r="D91" s="1"/>
      <c r="F91" t="s">
        <v>30</v>
      </c>
      <c r="G91" t="s">
        <v>6</v>
      </c>
      <c r="H91" t="s">
        <v>1</v>
      </c>
      <c r="I91" t="s">
        <v>275</v>
      </c>
      <c r="J91" t="s">
        <v>276</v>
      </c>
      <c r="P91" t="s">
        <v>403</v>
      </c>
      <c r="Q91">
        <f>(7-1)*10+2*20</f>
        <v>100</v>
      </c>
    </row>
    <row r="92" spans="1:10" ht="13.5">
      <c r="A92" t="s">
        <v>71</v>
      </c>
      <c r="B92" t="s">
        <v>72</v>
      </c>
      <c r="D92" s="1"/>
      <c r="E92" t="s">
        <v>0</v>
      </c>
      <c r="F92" t="s">
        <v>277</v>
      </c>
      <c r="G92" t="s">
        <v>278</v>
      </c>
      <c r="H92" t="s">
        <v>38</v>
      </c>
      <c r="I92" t="s">
        <v>279</v>
      </c>
      <c r="J92" t="s">
        <v>280</v>
      </c>
    </row>
    <row r="93" spans="1:10" ht="13.5">
      <c r="A93" t="s">
        <v>71</v>
      </c>
      <c r="B93" t="s">
        <v>281</v>
      </c>
      <c r="D93" s="1"/>
      <c r="E93" t="s">
        <v>37</v>
      </c>
      <c r="F93" t="s">
        <v>282</v>
      </c>
      <c r="G93" t="s">
        <v>6</v>
      </c>
      <c r="H93" t="s">
        <v>1</v>
      </c>
      <c r="I93" t="s">
        <v>283</v>
      </c>
      <c r="J93" t="s">
        <v>284</v>
      </c>
    </row>
    <row r="94" spans="1:10" ht="13.5">
      <c r="A94" t="s">
        <v>71</v>
      </c>
      <c r="B94" t="s">
        <v>285</v>
      </c>
      <c r="D94" s="2"/>
      <c r="E94" t="s">
        <v>286</v>
      </c>
      <c r="F94" t="s">
        <v>30</v>
      </c>
      <c r="G94" t="s">
        <v>6</v>
      </c>
      <c r="H94" t="s">
        <v>1</v>
      </c>
      <c r="I94" t="s">
        <v>283</v>
      </c>
      <c r="J94" t="s">
        <v>287</v>
      </c>
    </row>
    <row r="95" spans="1:10" ht="13.5">
      <c r="A95" t="s">
        <v>71</v>
      </c>
      <c r="B95" t="s">
        <v>288</v>
      </c>
      <c r="D95" s="1"/>
      <c r="E95" t="s">
        <v>51</v>
      </c>
      <c r="F95" t="s">
        <v>277</v>
      </c>
      <c r="G95" t="s">
        <v>10</v>
      </c>
      <c r="H95" t="s">
        <v>38</v>
      </c>
      <c r="I95" t="s">
        <v>289</v>
      </c>
      <c r="J95" t="s">
        <v>290</v>
      </c>
    </row>
    <row r="96" spans="1:10" ht="13.5">
      <c r="A96" t="s">
        <v>71</v>
      </c>
      <c r="B96" t="s">
        <v>291</v>
      </c>
      <c r="D96" s="1"/>
      <c r="E96" t="s">
        <v>91</v>
      </c>
      <c r="F96" t="s">
        <v>30</v>
      </c>
      <c r="G96" t="s">
        <v>6</v>
      </c>
      <c r="I96" t="s">
        <v>292</v>
      </c>
      <c r="J96" t="s">
        <v>293</v>
      </c>
    </row>
    <row r="97" spans="1:10" ht="13.5">
      <c r="A97" t="s">
        <v>71</v>
      </c>
      <c r="B97" t="s">
        <v>86</v>
      </c>
      <c r="D97" s="1"/>
      <c r="E97" t="s">
        <v>47</v>
      </c>
      <c r="F97" t="s">
        <v>30</v>
      </c>
      <c r="G97" t="s">
        <v>6</v>
      </c>
      <c r="I97" t="s">
        <v>292</v>
      </c>
      <c r="J97" t="s">
        <v>294</v>
      </c>
    </row>
    <row r="98" spans="1:10" ht="13.5">
      <c r="A98" t="s">
        <v>71</v>
      </c>
      <c r="B98" t="s">
        <v>295</v>
      </c>
      <c r="D98" s="1"/>
      <c r="E98" t="s">
        <v>91</v>
      </c>
      <c r="F98" t="s">
        <v>90</v>
      </c>
      <c r="G98" t="s">
        <v>10</v>
      </c>
      <c r="H98" t="s">
        <v>38</v>
      </c>
      <c r="I98" t="s">
        <v>292</v>
      </c>
      <c r="J98" t="s">
        <v>296</v>
      </c>
    </row>
    <row r="99" spans="1:10" ht="13.5">
      <c r="A99" t="s">
        <v>71</v>
      </c>
      <c r="B99" t="s">
        <v>297</v>
      </c>
      <c r="D99" s="1"/>
      <c r="F99" t="s">
        <v>1</v>
      </c>
      <c r="G99" t="s">
        <v>6</v>
      </c>
      <c r="I99" t="s">
        <v>292</v>
      </c>
      <c r="J99" t="s">
        <v>298</v>
      </c>
    </row>
    <row r="100" ht="13.5">
      <c r="D100" s="1"/>
    </row>
    <row r="101" spans="2:8" ht="13.5">
      <c r="B101" t="s">
        <v>12</v>
      </c>
      <c r="C101" t="s">
        <v>2</v>
      </c>
      <c r="D101" t="s">
        <v>13</v>
      </c>
      <c r="E101" t="s">
        <v>14</v>
      </c>
      <c r="F101" t="s">
        <v>15</v>
      </c>
      <c r="G101" t="s">
        <v>16</v>
      </c>
      <c r="H101" t="s">
        <v>7</v>
      </c>
    </row>
    <row r="102" spans="2:17" ht="13.5">
      <c r="B102" t="s">
        <v>299</v>
      </c>
      <c r="C102" t="s">
        <v>300</v>
      </c>
      <c r="D102" t="s">
        <v>301</v>
      </c>
      <c r="E102" s="2" t="s">
        <v>69</v>
      </c>
      <c r="F102" t="s">
        <v>303</v>
      </c>
      <c r="G102">
        <v>35</v>
      </c>
      <c r="H102" t="s">
        <v>11</v>
      </c>
      <c r="I102" t="s">
        <v>302</v>
      </c>
      <c r="J102" t="s">
        <v>366</v>
      </c>
      <c r="P102" t="s">
        <v>12</v>
      </c>
      <c r="Q102">
        <v>10</v>
      </c>
    </row>
    <row r="103" spans="2:9" ht="13.5">
      <c r="B103" t="s">
        <v>78</v>
      </c>
      <c r="C103" t="s">
        <v>35</v>
      </c>
      <c r="D103" t="s">
        <v>80</v>
      </c>
      <c r="E103" s="2" t="s">
        <v>69</v>
      </c>
      <c r="F103" t="s">
        <v>79</v>
      </c>
      <c r="G103">
        <v>4</v>
      </c>
      <c r="H103" t="s">
        <v>11</v>
      </c>
      <c r="I103" t="s">
        <v>68</v>
      </c>
    </row>
    <row r="105" spans="2:17" ht="13.5">
      <c r="B105" t="s">
        <v>17</v>
      </c>
      <c r="C105" t="s">
        <v>18</v>
      </c>
      <c r="D105" t="s">
        <v>19</v>
      </c>
      <c r="E105" t="s">
        <v>14</v>
      </c>
      <c r="F105" t="s">
        <v>20</v>
      </c>
      <c r="G105" t="s">
        <v>41</v>
      </c>
      <c r="H105" t="s">
        <v>42</v>
      </c>
      <c r="I105" t="s">
        <v>43</v>
      </c>
      <c r="P105" t="s">
        <v>404</v>
      </c>
      <c r="Q105">
        <v>18</v>
      </c>
    </row>
    <row r="106" spans="2:11" ht="13.5">
      <c r="B106" t="s">
        <v>77</v>
      </c>
      <c r="C106" t="s">
        <v>21</v>
      </c>
      <c r="D106" t="s">
        <v>22</v>
      </c>
      <c r="E106" s="1">
        <v>1</v>
      </c>
      <c r="F106" s="1">
        <v>1</v>
      </c>
      <c r="G106" s="1">
        <v>8</v>
      </c>
      <c r="H106" s="1">
        <v>8</v>
      </c>
      <c r="I106" s="1">
        <v>8</v>
      </c>
      <c r="J106" t="s">
        <v>304</v>
      </c>
      <c r="K106" t="s">
        <v>305</v>
      </c>
    </row>
    <row r="107" spans="2:11" ht="13.5">
      <c r="B107" t="s">
        <v>53</v>
      </c>
      <c r="C107" t="s">
        <v>21</v>
      </c>
      <c r="D107" t="s">
        <v>22</v>
      </c>
      <c r="E107" s="1">
        <v>0</v>
      </c>
      <c r="F107" s="1">
        <v>0</v>
      </c>
      <c r="G107" s="1">
        <v>6</v>
      </c>
      <c r="H107" s="1">
        <v>6</v>
      </c>
      <c r="I107" s="1">
        <v>6</v>
      </c>
      <c r="J107" t="s">
        <v>304</v>
      </c>
      <c r="K107" t="s">
        <v>305</v>
      </c>
    </row>
    <row r="108" spans="2:11" ht="13.5">
      <c r="B108" t="s">
        <v>306</v>
      </c>
      <c r="C108" t="s">
        <v>64</v>
      </c>
      <c r="D108" t="s">
        <v>307</v>
      </c>
      <c r="E108" s="1">
        <v>0</v>
      </c>
      <c r="F108" s="1">
        <v>0</v>
      </c>
      <c r="G108" s="1">
        <v>7</v>
      </c>
      <c r="H108" s="1">
        <v>6</v>
      </c>
      <c r="I108" s="1">
        <v>7</v>
      </c>
      <c r="J108" t="s">
        <v>308</v>
      </c>
      <c r="K108" t="s">
        <v>305</v>
      </c>
    </row>
    <row r="109" spans="2:11" ht="13.5">
      <c r="B109" t="s">
        <v>81</v>
      </c>
      <c r="C109" t="s">
        <v>60</v>
      </c>
      <c r="D109" t="s">
        <v>22</v>
      </c>
      <c r="E109" s="1">
        <v>0</v>
      </c>
      <c r="F109" s="1">
        <v>0</v>
      </c>
      <c r="G109" s="1">
        <v>6</v>
      </c>
      <c r="H109" s="1">
        <v>6</v>
      </c>
      <c r="I109" s="1">
        <v>6</v>
      </c>
      <c r="J109" t="s">
        <v>309</v>
      </c>
      <c r="K109" t="s">
        <v>310</v>
      </c>
    </row>
    <row r="110" spans="2:11" ht="13.5">
      <c r="B110" t="s">
        <v>311</v>
      </c>
      <c r="C110" t="s">
        <v>65</v>
      </c>
      <c r="D110" t="s">
        <v>59</v>
      </c>
      <c r="E110" s="1">
        <v>-1</v>
      </c>
      <c r="F110" s="1">
        <v>0</v>
      </c>
      <c r="G110" s="1">
        <v>8</v>
      </c>
      <c r="H110" s="1">
        <v>8</v>
      </c>
      <c r="I110" s="1">
        <v>8</v>
      </c>
      <c r="J110" t="s">
        <v>312</v>
      </c>
      <c r="K110" t="s">
        <v>313</v>
      </c>
    </row>
    <row r="111" spans="5:9" ht="13.5">
      <c r="E111" s="1"/>
      <c r="F111" s="1"/>
      <c r="G111" s="1"/>
      <c r="H111" s="1"/>
      <c r="I111" s="1"/>
    </row>
    <row r="112" spans="3:9" ht="13.5">
      <c r="C112" t="s">
        <v>346</v>
      </c>
      <c r="E112" s="1">
        <v>0</v>
      </c>
      <c r="F112" s="1">
        <v>1</v>
      </c>
      <c r="G112" s="1">
        <v>35</v>
      </c>
      <c r="H112" s="1">
        <v>34</v>
      </c>
      <c r="I112" s="1">
        <v>35</v>
      </c>
    </row>
    <row r="113" spans="5:11" ht="13.5">
      <c r="E113" s="1"/>
      <c r="F113" s="1"/>
      <c r="G113" s="1"/>
      <c r="H113" s="1"/>
      <c r="I113" s="1"/>
      <c r="K113" t="s">
        <v>389</v>
      </c>
    </row>
    <row r="114" spans="2:17" ht="12.75" customHeight="1">
      <c r="B114" t="s">
        <v>320</v>
      </c>
      <c r="C114" t="s">
        <v>321</v>
      </c>
      <c r="D114">
        <v>14</v>
      </c>
      <c r="E114" s="1"/>
      <c r="F114" s="1" t="s">
        <v>315</v>
      </c>
      <c r="G114" t="s">
        <v>88</v>
      </c>
      <c r="H114" s="1"/>
      <c r="I114" s="1"/>
      <c r="K114" t="s">
        <v>390</v>
      </c>
      <c r="M114" t="s">
        <v>392</v>
      </c>
      <c r="N114" t="s">
        <v>391</v>
      </c>
      <c r="P114" t="s">
        <v>405</v>
      </c>
      <c r="Q114">
        <f>28+15+30+20+20+1+10+10+15+20*9+10*5+30+15+20+20+60+15+20+30+100+5+15+20+20+10-15</f>
        <v>744</v>
      </c>
    </row>
    <row r="115" spans="2:10" ht="13.5">
      <c r="B115" t="s">
        <v>316</v>
      </c>
      <c r="C115" t="s">
        <v>321</v>
      </c>
      <c r="D115">
        <v>3</v>
      </c>
      <c r="E115" s="1"/>
      <c r="F115" s="1" t="s">
        <v>317</v>
      </c>
      <c r="G115" s="1" t="s">
        <v>318</v>
      </c>
      <c r="H115" s="1"/>
      <c r="I115" s="1"/>
      <c r="J115" s="1"/>
    </row>
    <row r="116" spans="2:10" ht="13.5">
      <c r="B116" t="s">
        <v>319</v>
      </c>
      <c r="C116" t="s">
        <v>87</v>
      </c>
      <c r="D116">
        <v>3</v>
      </c>
      <c r="E116" s="1"/>
      <c r="F116" s="1" t="s">
        <v>322</v>
      </c>
      <c r="G116" s="1" t="s">
        <v>323</v>
      </c>
      <c r="H116" s="1"/>
      <c r="I116" s="1"/>
      <c r="J116" s="1"/>
    </row>
    <row r="117" spans="2:10" ht="13.5">
      <c r="B117" t="s">
        <v>324</v>
      </c>
      <c r="C117" t="s">
        <v>87</v>
      </c>
      <c r="D117">
        <v>1</v>
      </c>
      <c r="E117" s="1"/>
      <c r="F117" s="1" t="s">
        <v>325</v>
      </c>
      <c r="G117" s="1" t="s">
        <v>326</v>
      </c>
      <c r="H117" s="1"/>
      <c r="I117" s="1"/>
      <c r="J117" s="1"/>
    </row>
    <row r="118" spans="2:10" ht="13.5">
      <c r="B118" t="s">
        <v>327</v>
      </c>
      <c r="C118" t="s">
        <v>87</v>
      </c>
      <c r="D118">
        <v>1</v>
      </c>
      <c r="E118" s="1"/>
      <c r="F118" s="1" t="s">
        <v>325</v>
      </c>
      <c r="G118" s="1" t="s">
        <v>328</v>
      </c>
      <c r="H118" s="1"/>
      <c r="I118" s="1"/>
      <c r="J118" s="1"/>
    </row>
    <row r="119" spans="2:10" ht="13.5">
      <c r="B119" t="s">
        <v>93</v>
      </c>
      <c r="C119" t="s">
        <v>92</v>
      </c>
      <c r="D119">
        <v>1</v>
      </c>
      <c r="E119" s="1"/>
      <c r="F119" s="1" t="s">
        <v>329</v>
      </c>
      <c r="G119" s="1" t="s">
        <v>330</v>
      </c>
      <c r="H119" s="1"/>
      <c r="I119" s="1"/>
      <c r="J119" s="1"/>
    </row>
    <row r="120" spans="2:10" ht="13.5">
      <c r="B120" t="s">
        <v>331</v>
      </c>
      <c r="C120" t="s">
        <v>94</v>
      </c>
      <c r="D120">
        <v>1</v>
      </c>
      <c r="E120" s="1"/>
      <c r="F120" s="1" t="s">
        <v>332</v>
      </c>
      <c r="G120" s="1" t="s">
        <v>333</v>
      </c>
      <c r="H120" s="1"/>
      <c r="I120" s="1"/>
      <c r="J120" s="1"/>
    </row>
    <row r="121" spans="2:10" ht="13.5">
      <c r="B121" t="s">
        <v>334</v>
      </c>
      <c r="C121" t="s">
        <v>94</v>
      </c>
      <c r="D121">
        <v>1</v>
      </c>
      <c r="E121" s="1"/>
      <c r="F121" s="1" t="s">
        <v>332</v>
      </c>
      <c r="G121" s="1" t="s">
        <v>335</v>
      </c>
      <c r="H121" s="1"/>
      <c r="I121" s="1"/>
      <c r="J121" s="1"/>
    </row>
    <row r="122" spans="2:10" ht="13.5">
      <c r="B122" t="s">
        <v>336</v>
      </c>
      <c r="C122" t="s">
        <v>94</v>
      </c>
      <c r="D122">
        <v>1</v>
      </c>
      <c r="E122" s="1"/>
      <c r="F122" s="1" t="s">
        <v>337</v>
      </c>
      <c r="G122" s="1" t="s">
        <v>338</v>
      </c>
      <c r="H122" s="1"/>
      <c r="I122" s="1"/>
      <c r="J122" s="1"/>
    </row>
    <row r="123" spans="2:10" ht="13.5">
      <c r="B123" t="s">
        <v>339</v>
      </c>
      <c r="C123" t="s">
        <v>94</v>
      </c>
      <c r="D123">
        <v>1</v>
      </c>
      <c r="E123" s="1"/>
      <c r="F123" s="1" t="s">
        <v>340</v>
      </c>
      <c r="G123" s="1" t="s">
        <v>341</v>
      </c>
      <c r="H123" s="1"/>
      <c r="I123" s="1"/>
      <c r="J123" s="1"/>
    </row>
    <row r="124" spans="2:10" ht="13.5">
      <c r="B124" t="s">
        <v>342</v>
      </c>
      <c r="C124" t="s">
        <v>94</v>
      </c>
      <c r="D124">
        <v>1</v>
      </c>
      <c r="E124" s="1"/>
      <c r="F124" s="1" t="s">
        <v>340</v>
      </c>
      <c r="G124" s="1" t="s">
        <v>343</v>
      </c>
      <c r="H124" s="1"/>
      <c r="I124" s="1"/>
      <c r="J124" s="1"/>
    </row>
    <row r="125" spans="2:10" ht="13.5">
      <c r="B125" t="s">
        <v>344</v>
      </c>
      <c r="C125" t="s">
        <v>94</v>
      </c>
      <c r="D125">
        <v>1</v>
      </c>
      <c r="E125" s="1"/>
      <c r="F125" s="1" t="s">
        <v>340</v>
      </c>
      <c r="G125" s="1" t="s">
        <v>345</v>
      </c>
      <c r="H125" s="1"/>
      <c r="I125" s="1"/>
      <c r="J125" s="1"/>
    </row>
    <row r="126" spans="2:10" ht="13.5">
      <c r="B126" t="s">
        <v>347</v>
      </c>
      <c r="C126" t="s">
        <v>348</v>
      </c>
      <c r="D126">
        <v>1</v>
      </c>
      <c r="E126" s="1"/>
      <c r="F126" s="1" t="s">
        <v>349</v>
      </c>
      <c r="G126" s="1" t="s">
        <v>350</v>
      </c>
      <c r="H126" s="1"/>
      <c r="I126" s="1"/>
      <c r="J126" s="1"/>
    </row>
    <row r="127" spans="2:10" ht="13.5">
      <c r="B127" t="s">
        <v>351</v>
      </c>
      <c r="C127" t="s">
        <v>348</v>
      </c>
      <c r="D127">
        <v>5</v>
      </c>
      <c r="E127" s="1"/>
      <c r="F127" s="1" t="s">
        <v>349</v>
      </c>
      <c r="G127" s="1" t="s">
        <v>352</v>
      </c>
      <c r="H127" s="1"/>
      <c r="I127" s="1"/>
      <c r="J127" s="1"/>
    </row>
    <row r="128" spans="2:10" ht="13.5">
      <c r="B128" t="s">
        <v>353</v>
      </c>
      <c r="C128" t="s">
        <v>354</v>
      </c>
      <c r="D128">
        <v>5</v>
      </c>
      <c r="E128" s="1"/>
      <c r="F128" s="1" t="s">
        <v>355</v>
      </c>
      <c r="G128" s="1" t="s">
        <v>356</v>
      </c>
      <c r="H128" s="1"/>
      <c r="I128" s="1"/>
      <c r="J128" s="1"/>
    </row>
    <row r="129" spans="2:10" ht="13.5">
      <c r="B129" t="s">
        <v>357</v>
      </c>
      <c r="C129" t="s">
        <v>87</v>
      </c>
      <c r="D129">
        <v>3</v>
      </c>
      <c r="E129" s="1"/>
      <c r="F129" s="1" t="s">
        <v>358</v>
      </c>
      <c r="G129" s="1" t="s">
        <v>359</v>
      </c>
      <c r="H129" s="1"/>
      <c r="I129" s="1"/>
      <c r="J129" s="1"/>
    </row>
    <row r="130" spans="2:10" ht="13.5">
      <c r="B130" t="s">
        <v>360</v>
      </c>
      <c r="C130" t="s">
        <v>87</v>
      </c>
      <c r="D130">
        <v>1</v>
      </c>
      <c r="E130" s="1"/>
      <c r="F130" s="1" t="s">
        <v>361</v>
      </c>
      <c r="G130" s="1" t="s">
        <v>362</v>
      </c>
      <c r="H130" s="1"/>
      <c r="I130" s="1"/>
      <c r="J130" s="1"/>
    </row>
    <row r="131" spans="2:10" ht="13.5">
      <c r="B131" t="s">
        <v>363</v>
      </c>
      <c r="C131" t="s">
        <v>87</v>
      </c>
      <c r="D131">
        <v>1</v>
      </c>
      <c r="E131" s="1"/>
      <c r="F131" s="1" t="s">
        <v>364</v>
      </c>
      <c r="G131" s="1" t="s">
        <v>365</v>
      </c>
      <c r="H131" s="1"/>
      <c r="I131" s="1"/>
      <c r="J131" s="1"/>
    </row>
    <row r="132" spans="2:10" ht="13.5">
      <c r="B132" t="s">
        <v>367</v>
      </c>
      <c r="C132" t="s">
        <v>87</v>
      </c>
      <c r="D132">
        <v>1</v>
      </c>
      <c r="E132" s="1"/>
      <c r="F132" s="1" t="s">
        <v>364</v>
      </c>
      <c r="G132" s="1" t="s">
        <v>62</v>
      </c>
      <c r="H132" s="1"/>
      <c r="I132" s="1"/>
      <c r="J132" s="1"/>
    </row>
    <row r="133" spans="2:10" ht="13.5">
      <c r="B133" t="s">
        <v>368</v>
      </c>
      <c r="C133" t="s">
        <v>369</v>
      </c>
      <c r="D133">
        <v>6</v>
      </c>
      <c r="E133" s="1"/>
      <c r="F133" s="1" t="s">
        <v>370</v>
      </c>
      <c r="G133" s="1" t="s">
        <v>371</v>
      </c>
      <c r="H133" s="1"/>
      <c r="I133" s="1"/>
      <c r="J133" s="1"/>
    </row>
    <row r="134" spans="2:10" ht="13.5">
      <c r="B134" t="s">
        <v>95</v>
      </c>
      <c r="C134" t="s">
        <v>369</v>
      </c>
      <c r="D134">
        <v>1</v>
      </c>
      <c r="E134" s="1"/>
      <c r="F134" s="1" t="s">
        <v>372</v>
      </c>
      <c r="G134" s="1" t="s">
        <v>373</v>
      </c>
      <c r="H134" s="1"/>
      <c r="I134" s="1"/>
      <c r="J134" s="1"/>
    </row>
    <row r="135" spans="2:10" ht="13.5">
      <c r="B135" t="s">
        <v>374</v>
      </c>
      <c r="C135" t="s">
        <v>369</v>
      </c>
      <c r="D135">
        <v>1</v>
      </c>
      <c r="E135" s="1"/>
      <c r="F135" s="1" t="s">
        <v>375</v>
      </c>
      <c r="G135" s="1" t="s">
        <v>376</v>
      </c>
      <c r="H135" s="1"/>
      <c r="I135" s="1"/>
      <c r="J135" s="1"/>
    </row>
    <row r="136" spans="2:10" ht="13.5">
      <c r="B136" t="s">
        <v>377</v>
      </c>
      <c r="C136" t="s">
        <v>369</v>
      </c>
      <c r="D136">
        <v>1</v>
      </c>
      <c r="E136" s="1"/>
      <c r="F136" s="1" t="s">
        <v>378</v>
      </c>
      <c r="G136" s="1" t="s">
        <v>379</v>
      </c>
      <c r="H136" s="1"/>
      <c r="I136" s="1"/>
      <c r="J136" s="1"/>
    </row>
    <row r="137" spans="2:10" ht="13.5">
      <c r="B137" t="s">
        <v>380</v>
      </c>
      <c r="C137" t="s">
        <v>87</v>
      </c>
      <c r="D137">
        <v>1</v>
      </c>
      <c r="E137" s="1"/>
      <c r="F137" s="1" t="s">
        <v>381</v>
      </c>
      <c r="G137" s="1" t="s">
        <v>382</v>
      </c>
      <c r="H137" s="1"/>
      <c r="I137" s="1"/>
      <c r="J137" s="1"/>
    </row>
    <row r="138" spans="2:10" ht="13.5">
      <c r="B138" t="s">
        <v>383</v>
      </c>
      <c r="C138" t="s">
        <v>369</v>
      </c>
      <c r="D138">
        <v>1</v>
      </c>
      <c r="E138" s="1"/>
      <c r="F138" s="1" t="s">
        <v>384</v>
      </c>
      <c r="G138" s="1" t="s">
        <v>385</v>
      </c>
      <c r="H138" s="1"/>
      <c r="I138" s="1"/>
      <c r="J138" s="1"/>
    </row>
    <row r="139" spans="2:10" ht="13.5">
      <c r="B139" t="s">
        <v>386</v>
      </c>
      <c r="C139" t="s">
        <v>87</v>
      </c>
      <c r="D139">
        <v>1</v>
      </c>
      <c r="E139" s="1"/>
      <c r="F139" s="1" t="s">
        <v>387</v>
      </c>
      <c r="G139" s="1" t="s">
        <v>388</v>
      </c>
      <c r="H139" s="1"/>
      <c r="I139" s="1"/>
      <c r="J139" s="1"/>
    </row>
    <row r="140" spans="2:10" ht="13.5">
      <c r="B140" t="s">
        <v>393</v>
      </c>
      <c r="C140" t="s">
        <v>87</v>
      </c>
      <c r="D140">
        <v>1</v>
      </c>
      <c r="E140" s="1"/>
      <c r="F140" s="1" t="s">
        <v>394</v>
      </c>
      <c r="G140" s="1" t="s">
        <v>395</v>
      </c>
      <c r="H140" s="1"/>
      <c r="I140" s="1"/>
      <c r="J140" s="1"/>
    </row>
    <row r="141" spans="2:10" ht="13.5">
      <c r="B141" t="s">
        <v>396</v>
      </c>
      <c r="C141" t="s">
        <v>369</v>
      </c>
      <c r="D141">
        <v>1</v>
      </c>
      <c r="E141" s="1"/>
      <c r="F141" s="1" t="s">
        <v>397</v>
      </c>
      <c r="G141" s="1" t="s">
        <v>398</v>
      </c>
      <c r="H141" s="1"/>
      <c r="I141" s="1"/>
      <c r="J141" s="1"/>
    </row>
    <row r="142" spans="2:10" ht="13.5">
      <c r="B142" t="s">
        <v>399</v>
      </c>
      <c r="C142" t="s">
        <v>369</v>
      </c>
      <c r="D142">
        <v>1</v>
      </c>
      <c r="E142" s="1"/>
      <c r="F142" s="1" t="s">
        <v>400</v>
      </c>
      <c r="G142" s="1" t="s">
        <v>412</v>
      </c>
      <c r="H142" s="1"/>
      <c r="I142" s="1"/>
      <c r="J142" s="1"/>
    </row>
    <row r="143" spans="5:10" ht="13.5">
      <c r="E143" s="1"/>
      <c r="F143" s="1"/>
      <c r="G143" s="1"/>
      <c r="H143" s="1"/>
      <c r="I143" s="1"/>
      <c r="J143" s="1"/>
    </row>
    <row r="144" spans="5:10" ht="13.5">
      <c r="E144" s="1"/>
      <c r="F144" s="1"/>
      <c r="G144" s="1"/>
      <c r="H144" s="1"/>
      <c r="I144" s="1"/>
      <c r="J144" s="1"/>
    </row>
    <row r="145" spans="5:10" ht="13.5">
      <c r="E145" s="1"/>
      <c r="F145" s="1"/>
      <c r="G145" s="1"/>
      <c r="H145" s="1"/>
      <c r="I145" s="1"/>
      <c r="J145" s="1"/>
    </row>
    <row r="146" spans="5:10" ht="13.5">
      <c r="E146" s="1"/>
      <c r="F146" s="1"/>
      <c r="G146" s="1"/>
      <c r="H146" s="1"/>
      <c r="I146" s="1"/>
      <c r="J146" s="1"/>
    </row>
    <row r="147" spans="5:10" ht="13.5">
      <c r="E147" s="1"/>
      <c r="F147" s="1"/>
      <c r="G147" s="1"/>
      <c r="H147" s="1"/>
      <c r="I147" s="1"/>
      <c r="J147" s="1"/>
    </row>
    <row r="148" spans="5:10" ht="13.5">
      <c r="E148" s="1"/>
      <c r="F148" s="1"/>
      <c r="G148" s="1"/>
      <c r="H148" s="1"/>
      <c r="I148" s="1"/>
      <c r="J148" s="1"/>
    </row>
    <row r="149" spans="5:10" ht="13.5">
      <c r="E149" s="1"/>
      <c r="F149" s="1"/>
      <c r="G149" s="1"/>
      <c r="H149" s="1"/>
      <c r="I149" s="1"/>
      <c r="J149" s="1"/>
    </row>
    <row r="150" spans="5:10" ht="13.5">
      <c r="E150" s="1"/>
      <c r="F150" s="1"/>
      <c r="G150" s="1"/>
      <c r="H150" s="1"/>
      <c r="I150" s="1"/>
      <c r="J150" s="1"/>
    </row>
    <row r="151" spans="5:10" ht="13.5">
      <c r="E151" s="1"/>
      <c r="F151" s="1"/>
      <c r="G151" s="1"/>
      <c r="H151" s="1"/>
      <c r="I151" s="1"/>
      <c r="J151" s="1"/>
    </row>
  </sheetData>
  <sheetProtection/>
  <printOptions/>
  <pageMargins left="0.7874015748031497" right="0.3937007874015748" top="0.984251968503937" bottom="0.984251968503937" header="0.5118110236220472" footer="0.5118110236220472"/>
  <pageSetup horizontalDpi="1200" verticalDpi="1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3.625" style="0" customWidth="1"/>
    <col min="2" max="2" width="14.625" style="0" bestFit="1" customWidth="1"/>
    <col min="3" max="4" width="6.50390625" style="0" bestFit="1" customWidth="1"/>
    <col min="5" max="5" width="6.375" style="0" bestFit="1" customWidth="1"/>
    <col min="6" max="6" width="6.375" style="0" customWidth="1"/>
    <col min="7" max="7" width="7.125" style="0" bestFit="1" customWidth="1"/>
    <col min="8" max="8" width="7.625" style="0" bestFit="1" customWidth="1"/>
    <col min="9" max="9" width="7.875" style="0" bestFit="1" customWidth="1"/>
    <col min="10" max="10" width="7.625" style="0" bestFit="1" customWidth="1"/>
    <col min="11" max="11" width="6.50390625" style="0" bestFit="1" customWidth="1"/>
    <col min="12" max="12" width="6.00390625" style="0" bestFit="1" customWidth="1"/>
    <col min="13" max="13" width="5.75390625" style="0" bestFit="1" customWidth="1"/>
    <col min="14" max="14" width="68.75390625" style="0" bestFit="1" customWidth="1"/>
    <col min="15" max="15" width="1.625" style="0" customWidth="1"/>
    <col min="16" max="17" width="2.75390625" style="0" bestFit="1" customWidth="1"/>
    <col min="18" max="18" width="2.625" style="0" bestFit="1" customWidth="1"/>
    <col min="19" max="19" width="3.125" style="0" bestFit="1" customWidth="1"/>
    <col min="20" max="21" width="3.375" style="0" bestFit="1" customWidth="1"/>
    <col min="22" max="22" width="3.75390625" style="0" bestFit="1" customWidth="1"/>
    <col min="23" max="23" width="4.625" style="0" bestFit="1" customWidth="1"/>
    <col min="24" max="25" width="3.625" style="0" bestFit="1" customWidth="1"/>
  </cols>
  <sheetData>
    <row r="1" spans="2:11" ht="13.5">
      <c r="B1" s="4" t="s">
        <v>466</v>
      </c>
      <c r="C1" s="5" t="s">
        <v>467</v>
      </c>
      <c r="D1" s="5"/>
      <c r="E1" s="5"/>
      <c r="F1" s="6" t="s">
        <v>479</v>
      </c>
      <c r="G1" s="6"/>
      <c r="H1" s="6"/>
      <c r="I1" s="7" t="s">
        <v>468</v>
      </c>
      <c r="J1" s="7"/>
      <c r="K1" s="7"/>
    </row>
    <row r="2" spans="2:16" ht="14.25" thickBot="1">
      <c r="B2" t="s">
        <v>478</v>
      </c>
      <c r="P2" t="s">
        <v>476</v>
      </c>
    </row>
    <row r="3" spans="1:25" ht="14.25" thickBot="1">
      <c r="A3" s="29" t="s">
        <v>428</v>
      </c>
      <c r="B3" s="22" t="s">
        <v>418</v>
      </c>
      <c r="C3" s="20" t="s">
        <v>419</v>
      </c>
      <c r="D3" s="20" t="s">
        <v>420</v>
      </c>
      <c r="E3" s="20" t="s">
        <v>421</v>
      </c>
      <c r="F3" s="20" t="s">
        <v>437</v>
      </c>
      <c r="G3" s="20" t="s">
        <v>422</v>
      </c>
      <c r="H3" s="20" t="s">
        <v>424</v>
      </c>
      <c r="I3" s="20" t="s">
        <v>426</v>
      </c>
      <c r="J3" s="20" t="s">
        <v>427</v>
      </c>
      <c r="K3" s="20" t="s">
        <v>440</v>
      </c>
      <c r="L3" s="20" t="s">
        <v>442</v>
      </c>
      <c r="M3" s="20" t="s">
        <v>446</v>
      </c>
      <c r="N3" s="21" t="s">
        <v>429</v>
      </c>
      <c r="P3" t="s">
        <v>50</v>
      </c>
      <c r="Q3" t="s">
        <v>26</v>
      </c>
      <c r="R3" t="s">
        <v>45</v>
      </c>
      <c r="S3" t="s">
        <v>469</v>
      </c>
      <c r="T3" t="s">
        <v>470</v>
      </c>
      <c r="U3" t="s">
        <v>471</v>
      </c>
      <c r="V3" t="s">
        <v>472</v>
      </c>
      <c r="W3" t="s">
        <v>473</v>
      </c>
      <c r="X3" t="s">
        <v>474</v>
      </c>
      <c r="Y3" t="s">
        <v>475</v>
      </c>
    </row>
    <row r="4" spans="1:25" ht="14.25" thickTop="1">
      <c r="A4" s="30">
        <v>1</v>
      </c>
      <c r="B4" s="23" t="s">
        <v>477</v>
      </c>
      <c r="C4" s="12"/>
      <c r="D4" s="12"/>
      <c r="E4" s="12"/>
      <c r="F4" s="12">
        <v>3</v>
      </c>
      <c r="G4" s="12">
        <f>54</f>
        <v>54</v>
      </c>
      <c r="H4" s="12">
        <v>1</v>
      </c>
      <c r="I4" s="12">
        <f>1</f>
        <v>1</v>
      </c>
      <c r="J4" s="12">
        <f>47</f>
        <v>47</v>
      </c>
      <c r="K4" s="12"/>
      <c r="L4" s="12"/>
      <c r="M4" s="12"/>
      <c r="N4" s="13" t="s">
        <v>430</v>
      </c>
      <c r="P4">
        <f>C4*$A4</f>
        <v>0</v>
      </c>
      <c r="Q4">
        <f aca="true" t="shared" si="0" ref="Q4:Y4">D4*$A4</f>
        <v>0</v>
      </c>
      <c r="R4">
        <f t="shared" si="0"/>
        <v>0</v>
      </c>
      <c r="S4">
        <f t="shared" si="0"/>
        <v>3</v>
      </c>
      <c r="T4">
        <f t="shared" si="0"/>
        <v>54</v>
      </c>
      <c r="U4">
        <f t="shared" si="0"/>
        <v>1</v>
      </c>
      <c r="V4">
        <f t="shared" si="0"/>
        <v>1</v>
      </c>
      <c r="W4">
        <f t="shared" si="0"/>
        <v>47</v>
      </c>
      <c r="X4">
        <f t="shared" si="0"/>
        <v>0</v>
      </c>
      <c r="Y4">
        <f t="shared" si="0"/>
        <v>0</v>
      </c>
    </row>
    <row r="5" spans="1:25" ht="13.5">
      <c r="A5" s="31">
        <v>1</v>
      </c>
      <c r="B5" s="24" t="s">
        <v>431</v>
      </c>
      <c r="C5" s="8"/>
      <c r="D5" s="8"/>
      <c r="E5" s="8"/>
      <c r="F5" s="8"/>
      <c r="G5" s="8">
        <f>5</f>
        <v>5</v>
      </c>
      <c r="H5" s="8">
        <f>3</f>
        <v>3</v>
      </c>
      <c r="I5" s="8">
        <f>1</f>
        <v>1</v>
      </c>
      <c r="J5" s="8">
        <f>10</f>
        <v>10</v>
      </c>
      <c r="K5" s="8"/>
      <c r="L5" s="8"/>
      <c r="M5" s="8" t="s">
        <v>432</v>
      </c>
      <c r="N5" s="14" t="s">
        <v>433</v>
      </c>
      <c r="P5">
        <f aca="true" t="shared" si="1" ref="P5:P37">C5*$A5</f>
        <v>0</v>
      </c>
      <c r="Q5">
        <f aca="true" t="shared" si="2" ref="Q5:Q37">D5*$A5</f>
        <v>0</v>
      </c>
      <c r="R5">
        <f aca="true" t="shared" si="3" ref="R5:R37">E5*$A5</f>
        <v>0</v>
      </c>
      <c r="S5">
        <f aca="true" t="shared" si="4" ref="S5:S37">F5*$A5</f>
        <v>0</v>
      </c>
      <c r="T5">
        <f aca="true" t="shared" si="5" ref="T5:T37">G5*$A5</f>
        <v>5</v>
      </c>
      <c r="U5">
        <f aca="true" t="shared" si="6" ref="U5:U37">H5*$A5</f>
        <v>3</v>
      </c>
      <c r="V5">
        <f aca="true" t="shared" si="7" ref="V5:V37">I5*$A5</f>
        <v>1</v>
      </c>
      <c r="W5">
        <f aca="true" t="shared" si="8" ref="W5:W37">J5*$A5</f>
        <v>10</v>
      </c>
      <c r="X5">
        <f aca="true" t="shared" si="9" ref="X5:X37">K5*$A5</f>
        <v>0</v>
      </c>
      <c r="Y5">
        <f aca="true" t="shared" si="10" ref="Y5:Y37">L5*$A5</f>
        <v>0</v>
      </c>
    </row>
    <row r="6" spans="1:25" ht="13.5">
      <c r="A6" s="31">
        <v>1</v>
      </c>
      <c r="B6" s="24" t="s">
        <v>434</v>
      </c>
      <c r="C6" s="8"/>
      <c r="D6" s="8"/>
      <c r="E6" s="8"/>
      <c r="F6" s="8"/>
      <c r="G6" s="8">
        <v>2</v>
      </c>
      <c r="H6" s="8"/>
      <c r="I6" s="8"/>
      <c r="J6" s="8">
        <v>4</v>
      </c>
      <c r="K6" s="8"/>
      <c r="L6" s="8"/>
      <c r="M6" s="8"/>
      <c r="N6" s="14" t="s">
        <v>435</v>
      </c>
      <c r="P6">
        <f t="shared" si="1"/>
        <v>0</v>
      </c>
      <c r="Q6">
        <f t="shared" si="2"/>
        <v>0</v>
      </c>
      <c r="R6">
        <f t="shared" si="3"/>
        <v>0</v>
      </c>
      <c r="S6">
        <f t="shared" si="4"/>
        <v>0</v>
      </c>
      <c r="T6">
        <f t="shared" si="5"/>
        <v>2</v>
      </c>
      <c r="U6">
        <f t="shared" si="6"/>
        <v>0</v>
      </c>
      <c r="V6">
        <f t="shared" si="7"/>
        <v>0</v>
      </c>
      <c r="W6">
        <f t="shared" si="8"/>
        <v>4</v>
      </c>
      <c r="X6">
        <f t="shared" si="9"/>
        <v>0</v>
      </c>
      <c r="Y6">
        <f t="shared" si="10"/>
        <v>0</v>
      </c>
    </row>
    <row r="7" spans="1:25" ht="13.5">
      <c r="A7" s="31">
        <v>1</v>
      </c>
      <c r="B7" s="24" t="s">
        <v>281</v>
      </c>
      <c r="C7" s="8"/>
      <c r="D7" s="8"/>
      <c r="E7" s="8"/>
      <c r="F7" s="8">
        <v>1</v>
      </c>
      <c r="G7" s="8"/>
      <c r="H7" s="8"/>
      <c r="I7" s="8"/>
      <c r="J7" s="8"/>
      <c r="K7" s="8"/>
      <c r="L7" s="8"/>
      <c r="M7" s="8"/>
      <c r="N7" s="14" t="s">
        <v>438</v>
      </c>
      <c r="P7">
        <f t="shared" si="1"/>
        <v>0</v>
      </c>
      <c r="Q7">
        <f t="shared" si="2"/>
        <v>0</v>
      </c>
      <c r="R7">
        <f t="shared" si="3"/>
        <v>0</v>
      </c>
      <c r="S7">
        <f t="shared" si="4"/>
        <v>1</v>
      </c>
      <c r="T7">
        <f t="shared" si="5"/>
        <v>0</v>
      </c>
      <c r="U7">
        <f t="shared" si="6"/>
        <v>0</v>
      </c>
      <c r="V7">
        <f t="shared" si="7"/>
        <v>0</v>
      </c>
      <c r="W7">
        <f t="shared" si="8"/>
        <v>0</v>
      </c>
      <c r="X7">
        <f t="shared" si="9"/>
        <v>0</v>
      </c>
      <c r="Y7">
        <f t="shared" si="10"/>
        <v>0</v>
      </c>
    </row>
    <row r="8" spans="1:25" ht="13.5">
      <c r="A8" s="31">
        <v>1</v>
      </c>
      <c r="B8" s="24" t="s">
        <v>297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4" t="s">
        <v>465</v>
      </c>
      <c r="P8">
        <f t="shared" si="1"/>
        <v>0</v>
      </c>
      <c r="Q8">
        <f t="shared" si="2"/>
        <v>0</v>
      </c>
      <c r="R8">
        <f t="shared" si="3"/>
        <v>0</v>
      </c>
      <c r="S8">
        <f t="shared" si="4"/>
        <v>0</v>
      </c>
      <c r="T8">
        <f t="shared" si="5"/>
        <v>0</v>
      </c>
      <c r="U8">
        <f t="shared" si="6"/>
        <v>0</v>
      </c>
      <c r="V8">
        <f t="shared" si="7"/>
        <v>0</v>
      </c>
      <c r="W8">
        <f t="shared" si="8"/>
        <v>0</v>
      </c>
      <c r="X8">
        <f t="shared" si="9"/>
        <v>0</v>
      </c>
      <c r="Y8">
        <f t="shared" si="10"/>
        <v>0</v>
      </c>
    </row>
    <row r="9" spans="1:25" ht="13.5">
      <c r="A9" s="31">
        <v>1</v>
      </c>
      <c r="B9" s="24" t="s">
        <v>103</v>
      </c>
      <c r="C9" s="8">
        <v>1</v>
      </c>
      <c r="D9" s="8"/>
      <c r="E9" s="8"/>
      <c r="F9" s="8"/>
      <c r="G9" s="8">
        <v>-3</v>
      </c>
      <c r="H9" s="8"/>
      <c r="I9" s="8"/>
      <c r="J9" s="8"/>
      <c r="K9" s="8">
        <v>1</v>
      </c>
      <c r="L9" s="8"/>
      <c r="M9" s="8"/>
      <c r="N9" s="14" t="s">
        <v>443</v>
      </c>
      <c r="P9">
        <f t="shared" si="1"/>
        <v>1</v>
      </c>
      <c r="Q9">
        <f t="shared" si="2"/>
        <v>0</v>
      </c>
      <c r="R9">
        <f t="shared" si="3"/>
        <v>0</v>
      </c>
      <c r="S9">
        <f t="shared" si="4"/>
        <v>0</v>
      </c>
      <c r="T9">
        <f t="shared" si="5"/>
        <v>-3</v>
      </c>
      <c r="U9">
        <f t="shared" si="6"/>
        <v>0</v>
      </c>
      <c r="V9">
        <f t="shared" si="7"/>
        <v>0</v>
      </c>
      <c r="W9">
        <f t="shared" si="8"/>
        <v>0</v>
      </c>
      <c r="X9">
        <f t="shared" si="9"/>
        <v>1</v>
      </c>
      <c r="Y9">
        <f t="shared" si="10"/>
        <v>0</v>
      </c>
    </row>
    <row r="10" spans="1:25" ht="13.5">
      <c r="A10" s="31">
        <v>1</v>
      </c>
      <c r="B10" s="24" t="s">
        <v>444</v>
      </c>
      <c r="C10" s="8"/>
      <c r="D10" s="8">
        <v>2</v>
      </c>
      <c r="E10" s="8"/>
      <c r="F10" s="8"/>
      <c r="G10" s="8">
        <v>-2</v>
      </c>
      <c r="H10" s="8">
        <v>3</v>
      </c>
      <c r="I10" s="8"/>
      <c r="J10" s="8"/>
      <c r="K10" s="8"/>
      <c r="L10" s="8"/>
      <c r="M10" s="8"/>
      <c r="N10" s="14"/>
      <c r="P10">
        <f t="shared" si="1"/>
        <v>0</v>
      </c>
      <c r="Q10">
        <f t="shared" si="2"/>
        <v>2</v>
      </c>
      <c r="R10">
        <f t="shared" si="3"/>
        <v>0</v>
      </c>
      <c r="S10">
        <f t="shared" si="4"/>
        <v>0</v>
      </c>
      <c r="T10">
        <f t="shared" si="5"/>
        <v>-2</v>
      </c>
      <c r="U10">
        <f t="shared" si="6"/>
        <v>3</v>
      </c>
      <c r="V10">
        <f t="shared" si="7"/>
        <v>0</v>
      </c>
      <c r="W10">
        <f t="shared" si="8"/>
        <v>0</v>
      </c>
      <c r="X10">
        <f t="shared" si="9"/>
        <v>0</v>
      </c>
      <c r="Y10">
        <f t="shared" si="10"/>
        <v>0</v>
      </c>
    </row>
    <row r="11" spans="1:25" ht="13.5">
      <c r="A11" s="31">
        <v>1</v>
      </c>
      <c r="B11" s="24" t="s">
        <v>112</v>
      </c>
      <c r="C11" s="8"/>
      <c r="D11" s="8"/>
      <c r="E11" s="8"/>
      <c r="F11" s="8"/>
      <c r="G11" s="8">
        <v>-2</v>
      </c>
      <c r="H11" s="8"/>
      <c r="I11" s="8">
        <v>1</v>
      </c>
      <c r="J11" s="8"/>
      <c r="K11" s="8"/>
      <c r="L11" s="8"/>
      <c r="M11" s="8"/>
      <c r="N11" s="14"/>
      <c r="P11">
        <f t="shared" si="1"/>
        <v>0</v>
      </c>
      <c r="Q11">
        <f t="shared" si="2"/>
        <v>0</v>
      </c>
      <c r="R11">
        <f t="shared" si="3"/>
        <v>0</v>
      </c>
      <c r="S11">
        <f t="shared" si="4"/>
        <v>0</v>
      </c>
      <c r="T11">
        <f t="shared" si="5"/>
        <v>-2</v>
      </c>
      <c r="U11">
        <f t="shared" si="6"/>
        <v>0</v>
      </c>
      <c r="V11">
        <f t="shared" si="7"/>
        <v>1</v>
      </c>
      <c r="W11">
        <f t="shared" si="8"/>
        <v>0</v>
      </c>
      <c r="X11">
        <f t="shared" si="9"/>
        <v>0</v>
      </c>
      <c r="Y11">
        <f t="shared" si="10"/>
        <v>0</v>
      </c>
    </row>
    <row r="12" spans="1:25" ht="13.5">
      <c r="A12" s="31">
        <v>1</v>
      </c>
      <c r="B12" s="24" t="s">
        <v>115</v>
      </c>
      <c r="C12" s="8"/>
      <c r="D12" s="8">
        <v>2</v>
      </c>
      <c r="E12" s="8"/>
      <c r="F12" s="8"/>
      <c r="G12" s="8">
        <v>-3</v>
      </c>
      <c r="H12" s="8"/>
      <c r="I12" s="8"/>
      <c r="J12" s="8">
        <v>5</v>
      </c>
      <c r="K12" s="8"/>
      <c r="L12" s="8"/>
      <c r="M12" s="8"/>
      <c r="N12" s="14" t="s">
        <v>443</v>
      </c>
      <c r="P12">
        <f t="shared" si="1"/>
        <v>0</v>
      </c>
      <c r="Q12">
        <f t="shared" si="2"/>
        <v>2</v>
      </c>
      <c r="R12">
        <f t="shared" si="3"/>
        <v>0</v>
      </c>
      <c r="S12">
        <f t="shared" si="4"/>
        <v>0</v>
      </c>
      <c r="T12">
        <f t="shared" si="5"/>
        <v>-3</v>
      </c>
      <c r="U12">
        <f t="shared" si="6"/>
        <v>0</v>
      </c>
      <c r="V12">
        <f t="shared" si="7"/>
        <v>0</v>
      </c>
      <c r="W12">
        <f t="shared" si="8"/>
        <v>5</v>
      </c>
      <c r="X12">
        <f t="shared" si="9"/>
        <v>0</v>
      </c>
      <c r="Y12">
        <f t="shared" si="10"/>
        <v>0</v>
      </c>
    </row>
    <row r="13" spans="1:25" ht="13.5">
      <c r="A13" s="31">
        <v>1</v>
      </c>
      <c r="B13" s="24" t="s">
        <v>119</v>
      </c>
      <c r="C13" s="8">
        <v>2</v>
      </c>
      <c r="D13" s="8"/>
      <c r="E13" s="8"/>
      <c r="F13" s="8"/>
      <c r="G13" s="8">
        <v>-3</v>
      </c>
      <c r="H13" s="8"/>
      <c r="I13" s="8"/>
      <c r="J13" s="8"/>
      <c r="K13" s="8"/>
      <c r="L13" s="8">
        <v>2</v>
      </c>
      <c r="M13" s="8"/>
      <c r="N13" s="14"/>
      <c r="P13">
        <f t="shared" si="1"/>
        <v>2</v>
      </c>
      <c r="Q13">
        <f t="shared" si="2"/>
        <v>0</v>
      </c>
      <c r="R13">
        <f t="shared" si="3"/>
        <v>0</v>
      </c>
      <c r="S13">
        <f t="shared" si="4"/>
        <v>0</v>
      </c>
      <c r="T13">
        <f t="shared" si="5"/>
        <v>-3</v>
      </c>
      <c r="U13">
        <f t="shared" si="6"/>
        <v>0</v>
      </c>
      <c r="V13">
        <f t="shared" si="7"/>
        <v>0</v>
      </c>
      <c r="W13">
        <f t="shared" si="8"/>
        <v>0</v>
      </c>
      <c r="X13">
        <f t="shared" si="9"/>
        <v>0</v>
      </c>
      <c r="Y13">
        <f t="shared" si="10"/>
        <v>2</v>
      </c>
    </row>
    <row r="14" spans="1:25" ht="13.5">
      <c r="A14" s="31">
        <v>1</v>
      </c>
      <c r="B14" s="24" t="s">
        <v>121</v>
      </c>
      <c r="C14" s="8"/>
      <c r="D14" s="8"/>
      <c r="E14" s="8"/>
      <c r="F14" s="8"/>
      <c r="G14" s="8">
        <v>-2</v>
      </c>
      <c r="H14" s="8"/>
      <c r="I14" s="8"/>
      <c r="J14" s="8"/>
      <c r="K14" s="8">
        <v>1</v>
      </c>
      <c r="L14" s="8"/>
      <c r="M14" s="8"/>
      <c r="N14" s="14"/>
      <c r="P14">
        <f t="shared" si="1"/>
        <v>0</v>
      </c>
      <c r="Q14">
        <f t="shared" si="2"/>
        <v>0</v>
      </c>
      <c r="R14">
        <f t="shared" si="3"/>
        <v>0</v>
      </c>
      <c r="S14">
        <f t="shared" si="4"/>
        <v>0</v>
      </c>
      <c r="T14">
        <f t="shared" si="5"/>
        <v>-2</v>
      </c>
      <c r="U14">
        <f t="shared" si="6"/>
        <v>0</v>
      </c>
      <c r="V14">
        <f t="shared" si="7"/>
        <v>0</v>
      </c>
      <c r="W14">
        <f t="shared" si="8"/>
        <v>0</v>
      </c>
      <c r="X14">
        <f t="shared" si="9"/>
        <v>1</v>
      </c>
      <c r="Y14">
        <f t="shared" si="10"/>
        <v>0</v>
      </c>
    </row>
    <row r="15" spans="1:25" ht="13.5">
      <c r="A15" s="31">
        <v>1</v>
      </c>
      <c r="B15" s="24" t="s">
        <v>126</v>
      </c>
      <c r="C15" s="8">
        <v>3</v>
      </c>
      <c r="D15" s="8"/>
      <c r="E15" s="8"/>
      <c r="F15" s="8">
        <v>1</v>
      </c>
      <c r="G15" s="8">
        <v>-3</v>
      </c>
      <c r="H15" s="8"/>
      <c r="I15" s="8"/>
      <c r="J15" s="8"/>
      <c r="K15" s="8"/>
      <c r="L15" s="8"/>
      <c r="M15" s="8"/>
      <c r="N15" s="14"/>
      <c r="P15">
        <f t="shared" si="1"/>
        <v>3</v>
      </c>
      <c r="Q15">
        <f t="shared" si="2"/>
        <v>0</v>
      </c>
      <c r="R15">
        <f t="shared" si="3"/>
        <v>0</v>
      </c>
      <c r="S15">
        <f t="shared" si="4"/>
        <v>1</v>
      </c>
      <c r="T15">
        <f t="shared" si="5"/>
        <v>-3</v>
      </c>
      <c r="U15">
        <f t="shared" si="6"/>
        <v>0</v>
      </c>
      <c r="V15">
        <f t="shared" si="7"/>
        <v>0</v>
      </c>
      <c r="W15">
        <f t="shared" si="8"/>
        <v>0</v>
      </c>
      <c r="X15">
        <f t="shared" si="9"/>
        <v>0</v>
      </c>
      <c r="Y15">
        <f t="shared" si="10"/>
        <v>0</v>
      </c>
    </row>
    <row r="16" spans="1:25" ht="13.5">
      <c r="A16" s="31">
        <v>1</v>
      </c>
      <c r="B16" s="24" t="s">
        <v>142</v>
      </c>
      <c r="C16" s="8"/>
      <c r="D16" s="8"/>
      <c r="E16" s="8"/>
      <c r="F16" s="8"/>
      <c r="G16" s="8">
        <v>-2</v>
      </c>
      <c r="H16" s="8">
        <v>3</v>
      </c>
      <c r="I16" s="8"/>
      <c r="J16" s="8"/>
      <c r="K16" s="8"/>
      <c r="L16" s="8"/>
      <c r="M16" s="8"/>
      <c r="N16" s="14"/>
      <c r="P16">
        <f t="shared" si="1"/>
        <v>0</v>
      </c>
      <c r="Q16">
        <f t="shared" si="2"/>
        <v>0</v>
      </c>
      <c r="R16">
        <f t="shared" si="3"/>
        <v>0</v>
      </c>
      <c r="S16">
        <f t="shared" si="4"/>
        <v>0</v>
      </c>
      <c r="T16">
        <f t="shared" si="5"/>
        <v>-2</v>
      </c>
      <c r="U16">
        <f t="shared" si="6"/>
        <v>3</v>
      </c>
      <c r="V16">
        <f t="shared" si="7"/>
        <v>0</v>
      </c>
      <c r="W16">
        <f t="shared" si="8"/>
        <v>0</v>
      </c>
      <c r="X16">
        <f t="shared" si="9"/>
        <v>0</v>
      </c>
      <c r="Y16">
        <f t="shared" si="10"/>
        <v>0</v>
      </c>
    </row>
    <row r="17" spans="1:25" ht="13.5">
      <c r="A17" s="31">
        <v>1</v>
      </c>
      <c r="B17" s="24" t="s">
        <v>268</v>
      </c>
      <c r="C17" s="8"/>
      <c r="D17" s="8">
        <v>1</v>
      </c>
      <c r="E17" s="8"/>
      <c r="F17" s="8"/>
      <c r="G17" s="8"/>
      <c r="H17" s="8"/>
      <c r="I17" s="8"/>
      <c r="J17" s="8"/>
      <c r="K17" s="8"/>
      <c r="L17" s="8"/>
      <c r="M17" s="8" t="s">
        <v>449</v>
      </c>
      <c r="N17" s="14"/>
      <c r="P17">
        <f t="shared" si="1"/>
        <v>0</v>
      </c>
      <c r="Q17">
        <f t="shared" si="2"/>
        <v>1</v>
      </c>
      <c r="R17">
        <f t="shared" si="3"/>
        <v>0</v>
      </c>
      <c r="S17">
        <f t="shared" si="4"/>
        <v>0</v>
      </c>
      <c r="T17">
        <f t="shared" si="5"/>
        <v>0</v>
      </c>
      <c r="U17">
        <f t="shared" si="6"/>
        <v>0</v>
      </c>
      <c r="V17">
        <f t="shared" si="7"/>
        <v>0</v>
      </c>
      <c r="W17">
        <f t="shared" si="8"/>
        <v>0</v>
      </c>
      <c r="X17">
        <f t="shared" si="9"/>
        <v>0</v>
      </c>
      <c r="Y17">
        <f t="shared" si="10"/>
        <v>0</v>
      </c>
    </row>
    <row r="18" spans="1:25" ht="13.5">
      <c r="A18" s="31">
        <v>1</v>
      </c>
      <c r="B18" s="24" t="s">
        <v>450</v>
      </c>
      <c r="C18" s="8"/>
      <c r="D18" s="8"/>
      <c r="E18" s="8"/>
      <c r="F18" s="8"/>
      <c r="G18" s="8">
        <v>-3</v>
      </c>
      <c r="H18" s="8"/>
      <c r="I18" s="8"/>
      <c r="J18" s="8"/>
      <c r="K18" s="8"/>
      <c r="L18" s="8">
        <v>2</v>
      </c>
      <c r="M18" s="8"/>
      <c r="N18" s="14"/>
      <c r="P18">
        <f t="shared" si="1"/>
        <v>0</v>
      </c>
      <c r="Q18">
        <f t="shared" si="2"/>
        <v>0</v>
      </c>
      <c r="R18">
        <f t="shared" si="3"/>
        <v>0</v>
      </c>
      <c r="S18">
        <f t="shared" si="4"/>
        <v>0</v>
      </c>
      <c r="T18">
        <f t="shared" si="5"/>
        <v>-3</v>
      </c>
      <c r="U18">
        <f t="shared" si="6"/>
        <v>0</v>
      </c>
      <c r="V18">
        <f t="shared" si="7"/>
        <v>0</v>
      </c>
      <c r="W18">
        <f t="shared" si="8"/>
        <v>0</v>
      </c>
      <c r="X18">
        <f t="shared" si="9"/>
        <v>0</v>
      </c>
      <c r="Y18">
        <f t="shared" si="10"/>
        <v>2</v>
      </c>
    </row>
    <row r="19" spans="1:25" ht="13.5">
      <c r="A19" s="31">
        <v>1</v>
      </c>
      <c r="B19" s="24" t="s">
        <v>148</v>
      </c>
      <c r="C19" s="8">
        <v>3</v>
      </c>
      <c r="D19" s="8"/>
      <c r="E19" s="8"/>
      <c r="F19" s="8"/>
      <c r="G19" s="8">
        <v>-2</v>
      </c>
      <c r="H19" s="8"/>
      <c r="I19" s="8">
        <v>1</v>
      </c>
      <c r="J19" s="8"/>
      <c r="K19" s="8"/>
      <c r="L19" s="8"/>
      <c r="M19" s="8"/>
      <c r="N19" s="14"/>
      <c r="P19">
        <f t="shared" si="1"/>
        <v>3</v>
      </c>
      <c r="Q19">
        <f t="shared" si="2"/>
        <v>0</v>
      </c>
      <c r="R19">
        <f t="shared" si="3"/>
        <v>0</v>
      </c>
      <c r="S19">
        <f t="shared" si="4"/>
        <v>0</v>
      </c>
      <c r="T19">
        <f t="shared" si="5"/>
        <v>-2</v>
      </c>
      <c r="U19">
        <f t="shared" si="6"/>
        <v>0</v>
      </c>
      <c r="V19">
        <f t="shared" si="7"/>
        <v>1</v>
      </c>
      <c r="W19">
        <f t="shared" si="8"/>
        <v>0</v>
      </c>
      <c r="X19">
        <f t="shared" si="9"/>
        <v>0</v>
      </c>
      <c r="Y19">
        <f t="shared" si="10"/>
        <v>0</v>
      </c>
    </row>
    <row r="20" spans="1:25" ht="13.5">
      <c r="A20" s="31">
        <v>1</v>
      </c>
      <c r="B20" s="24" t="s">
        <v>58</v>
      </c>
      <c r="C20" s="8"/>
      <c r="D20" s="8">
        <v>1</v>
      </c>
      <c r="E20" s="8"/>
      <c r="F20" s="8">
        <v>1</v>
      </c>
      <c r="G20" s="8"/>
      <c r="H20" s="8"/>
      <c r="I20" s="8"/>
      <c r="J20" s="8"/>
      <c r="K20" s="8"/>
      <c r="L20" s="8"/>
      <c r="M20" s="8"/>
      <c r="N20" s="14"/>
      <c r="P20">
        <f t="shared" si="1"/>
        <v>0</v>
      </c>
      <c r="Q20">
        <f t="shared" si="2"/>
        <v>1</v>
      </c>
      <c r="R20">
        <f t="shared" si="3"/>
        <v>0</v>
      </c>
      <c r="S20">
        <f t="shared" si="4"/>
        <v>1</v>
      </c>
      <c r="T20">
        <f t="shared" si="5"/>
        <v>0</v>
      </c>
      <c r="U20">
        <f t="shared" si="6"/>
        <v>0</v>
      </c>
      <c r="V20">
        <f t="shared" si="7"/>
        <v>0</v>
      </c>
      <c r="W20">
        <f t="shared" si="8"/>
        <v>0</v>
      </c>
      <c r="X20">
        <f t="shared" si="9"/>
        <v>0</v>
      </c>
      <c r="Y20">
        <f t="shared" si="10"/>
        <v>0</v>
      </c>
    </row>
    <row r="21" spans="1:25" ht="13.5">
      <c r="A21" s="31">
        <v>1</v>
      </c>
      <c r="B21" s="24" t="s">
        <v>154</v>
      </c>
      <c r="C21" s="8"/>
      <c r="D21" s="8">
        <v>1</v>
      </c>
      <c r="E21" s="8"/>
      <c r="F21" s="8"/>
      <c r="G21" s="8">
        <v>-4</v>
      </c>
      <c r="H21" s="8">
        <v>2</v>
      </c>
      <c r="I21" s="8"/>
      <c r="J21" s="8"/>
      <c r="K21" s="8"/>
      <c r="L21" s="8"/>
      <c r="M21" s="8"/>
      <c r="N21" s="14"/>
      <c r="P21">
        <f t="shared" si="1"/>
        <v>0</v>
      </c>
      <c r="Q21">
        <f t="shared" si="2"/>
        <v>1</v>
      </c>
      <c r="R21">
        <f t="shared" si="3"/>
        <v>0</v>
      </c>
      <c r="S21">
        <f t="shared" si="4"/>
        <v>0</v>
      </c>
      <c r="T21">
        <f t="shared" si="5"/>
        <v>-4</v>
      </c>
      <c r="U21">
        <f t="shared" si="6"/>
        <v>2</v>
      </c>
      <c r="V21">
        <f t="shared" si="7"/>
        <v>0</v>
      </c>
      <c r="W21">
        <f t="shared" si="8"/>
        <v>0</v>
      </c>
      <c r="X21">
        <f t="shared" si="9"/>
        <v>0</v>
      </c>
      <c r="Y21">
        <f t="shared" si="10"/>
        <v>0</v>
      </c>
    </row>
    <row r="22" spans="1:25" ht="13.5">
      <c r="A22" s="31">
        <v>1</v>
      </c>
      <c r="B22" s="24" t="s">
        <v>451</v>
      </c>
      <c r="C22" s="8"/>
      <c r="D22" s="8"/>
      <c r="E22" s="8"/>
      <c r="F22" s="8"/>
      <c r="G22" s="8">
        <v>-2</v>
      </c>
      <c r="H22" s="8"/>
      <c r="I22" s="8">
        <v>1</v>
      </c>
      <c r="J22" s="8">
        <v>6</v>
      </c>
      <c r="K22" s="8"/>
      <c r="L22" s="8"/>
      <c r="M22" s="8"/>
      <c r="N22" s="14"/>
      <c r="P22">
        <f t="shared" si="1"/>
        <v>0</v>
      </c>
      <c r="Q22">
        <f t="shared" si="2"/>
        <v>0</v>
      </c>
      <c r="R22">
        <f t="shared" si="3"/>
        <v>0</v>
      </c>
      <c r="S22">
        <f t="shared" si="4"/>
        <v>0</v>
      </c>
      <c r="T22">
        <f t="shared" si="5"/>
        <v>-2</v>
      </c>
      <c r="U22">
        <f t="shared" si="6"/>
        <v>0</v>
      </c>
      <c r="V22">
        <f t="shared" si="7"/>
        <v>1</v>
      </c>
      <c r="W22">
        <f t="shared" si="8"/>
        <v>6</v>
      </c>
      <c r="X22">
        <f t="shared" si="9"/>
        <v>0</v>
      </c>
      <c r="Y22">
        <f t="shared" si="10"/>
        <v>0</v>
      </c>
    </row>
    <row r="23" spans="1:25" ht="13.5">
      <c r="A23" s="31">
        <v>1</v>
      </c>
      <c r="B23" s="24" t="s">
        <v>452</v>
      </c>
      <c r="C23" s="8"/>
      <c r="D23" s="8"/>
      <c r="E23" s="8"/>
      <c r="F23" s="8"/>
      <c r="G23" s="8">
        <v>-2</v>
      </c>
      <c r="H23" s="8"/>
      <c r="I23" s="8"/>
      <c r="J23" s="8"/>
      <c r="K23" s="8">
        <v>2</v>
      </c>
      <c r="L23" s="8"/>
      <c r="M23" s="8"/>
      <c r="N23" s="14"/>
      <c r="P23">
        <f t="shared" si="1"/>
        <v>0</v>
      </c>
      <c r="Q23">
        <f t="shared" si="2"/>
        <v>0</v>
      </c>
      <c r="R23">
        <f t="shared" si="3"/>
        <v>0</v>
      </c>
      <c r="S23">
        <f t="shared" si="4"/>
        <v>0</v>
      </c>
      <c r="T23">
        <f t="shared" si="5"/>
        <v>-2</v>
      </c>
      <c r="U23">
        <f t="shared" si="6"/>
        <v>0</v>
      </c>
      <c r="V23">
        <f t="shared" si="7"/>
        <v>0</v>
      </c>
      <c r="W23">
        <f t="shared" si="8"/>
        <v>0</v>
      </c>
      <c r="X23">
        <f t="shared" si="9"/>
        <v>2</v>
      </c>
      <c r="Y23">
        <f t="shared" si="10"/>
        <v>0</v>
      </c>
    </row>
    <row r="24" spans="1:25" ht="13.5">
      <c r="A24" s="31">
        <v>1</v>
      </c>
      <c r="B24" s="24" t="s">
        <v>194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 t="s">
        <v>167</v>
      </c>
      <c r="P24">
        <f t="shared" si="1"/>
        <v>0</v>
      </c>
      <c r="Q24">
        <f t="shared" si="2"/>
        <v>0</v>
      </c>
      <c r="R24">
        <f t="shared" si="3"/>
        <v>0</v>
      </c>
      <c r="S24">
        <f t="shared" si="4"/>
        <v>0</v>
      </c>
      <c r="T24">
        <f t="shared" si="5"/>
        <v>0</v>
      </c>
      <c r="U24">
        <f t="shared" si="6"/>
        <v>0</v>
      </c>
      <c r="V24">
        <f t="shared" si="7"/>
        <v>0</v>
      </c>
      <c r="W24">
        <f t="shared" si="8"/>
        <v>0</v>
      </c>
      <c r="X24">
        <f t="shared" si="9"/>
        <v>0</v>
      </c>
      <c r="Y24">
        <f t="shared" si="10"/>
        <v>0</v>
      </c>
    </row>
    <row r="25" spans="1:25" ht="13.5">
      <c r="A25" s="31">
        <v>1</v>
      </c>
      <c r="B25" s="24" t="s">
        <v>207</v>
      </c>
      <c r="C25" s="8"/>
      <c r="D25" s="8">
        <v>1</v>
      </c>
      <c r="E25" s="8"/>
      <c r="F25" s="8"/>
      <c r="G25" s="8">
        <v>-1</v>
      </c>
      <c r="H25" s="8"/>
      <c r="I25" s="8"/>
      <c r="J25" s="8"/>
      <c r="K25" s="8">
        <v>1</v>
      </c>
      <c r="L25" s="8"/>
      <c r="M25" s="8"/>
      <c r="N25" s="14"/>
      <c r="P25">
        <f t="shared" si="1"/>
        <v>0</v>
      </c>
      <c r="Q25">
        <f t="shared" si="2"/>
        <v>1</v>
      </c>
      <c r="R25">
        <f t="shared" si="3"/>
        <v>0</v>
      </c>
      <c r="S25">
        <f t="shared" si="4"/>
        <v>0</v>
      </c>
      <c r="T25">
        <f t="shared" si="5"/>
        <v>-1</v>
      </c>
      <c r="U25">
        <f t="shared" si="6"/>
        <v>0</v>
      </c>
      <c r="V25">
        <f t="shared" si="7"/>
        <v>0</v>
      </c>
      <c r="W25">
        <f t="shared" si="8"/>
        <v>0</v>
      </c>
      <c r="X25">
        <f t="shared" si="9"/>
        <v>1</v>
      </c>
      <c r="Y25">
        <f t="shared" si="10"/>
        <v>0</v>
      </c>
    </row>
    <row r="26" spans="1:25" ht="13.5">
      <c r="A26" s="31">
        <v>1</v>
      </c>
      <c r="B26" s="24" t="s">
        <v>253</v>
      </c>
      <c r="C26" s="8"/>
      <c r="D26" s="8">
        <v>2</v>
      </c>
      <c r="E26" s="8"/>
      <c r="F26" s="8"/>
      <c r="G26" s="8">
        <v>-1</v>
      </c>
      <c r="H26" s="8"/>
      <c r="I26" s="8">
        <v>1</v>
      </c>
      <c r="J26" s="8"/>
      <c r="K26" s="8"/>
      <c r="L26" s="8"/>
      <c r="M26" s="8"/>
      <c r="N26" s="14"/>
      <c r="P26">
        <f t="shared" si="1"/>
        <v>0</v>
      </c>
      <c r="Q26">
        <f t="shared" si="2"/>
        <v>2</v>
      </c>
      <c r="R26">
        <f t="shared" si="3"/>
        <v>0</v>
      </c>
      <c r="S26">
        <f t="shared" si="4"/>
        <v>0</v>
      </c>
      <c r="T26">
        <f t="shared" si="5"/>
        <v>-1</v>
      </c>
      <c r="U26">
        <f t="shared" si="6"/>
        <v>0</v>
      </c>
      <c r="V26">
        <f t="shared" si="7"/>
        <v>1</v>
      </c>
      <c r="W26">
        <f t="shared" si="8"/>
        <v>0</v>
      </c>
      <c r="X26">
        <f t="shared" si="9"/>
        <v>0</v>
      </c>
      <c r="Y26">
        <f t="shared" si="10"/>
        <v>0</v>
      </c>
    </row>
    <row r="27" spans="1:25" ht="13.5">
      <c r="A27" s="31">
        <v>1</v>
      </c>
      <c r="B27" s="24" t="s">
        <v>254</v>
      </c>
      <c r="C27" s="8"/>
      <c r="D27" s="8">
        <v>1</v>
      </c>
      <c r="E27" s="8"/>
      <c r="F27" s="8"/>
      <c r="G27" s="8">
        <v>-2</v>
      </c>
      <c r="H27" s="8"/>
      <c r="I27" s="8"/>
      <c r="J27" s="8"/>
      <c r="K27" s="8"/>
      <c r="L27" s="8"/>
      <c r="M27" s="8" t="s">
        <v>462</v>
      </c>
      <c r="N27" s="14" t="s">
        <v>463</v>
      </c>
      <c r="P27">
        <f t="shared" si="1"/>
        <v>0</v>
      </c>
      <c r="Q27">
        <f t="shared" si="2"/>
        <v>1</v>
      </c>
      <c r="R27">
        <f t="shared" si="3"/>
        <v>0</v>
      </c>
      <c r="S27">
        <f t="shared" si="4"/>
        <v>0</v>
      </c>
      <c r="T27">
        <f t="shared" si="5"/>
        <v>-2</v>
      </c>
      <c r="U27">
        <f t="shared" si="6"/>
        <v>0</v>
      </c>
      <c r="V27">
        <f t="shared" si="7"/>
        <v>0</v>
      </c>
      <c r="W27">
        <f t="shared" si="8"/>
        <v>0</v>
      </c>
      <c r="X27">
        <f t="shared" si="9"/>
        <v>0</v>
      </c>
      <c r="Y27">
        <f t="shared" si="10"/>
        <v>0</v>
      </c>
    </row>
    <row r="28" spans="1:25" ht="13.5">
      <c r="A28" s="31">
        <v>1</v>
      </c>
      <c r="B28" s="25" t="s">
        <v>239</v>
      </c>
      <c r="C28" s="9"/>
      <c r="D28" s="9"/>
      <c r="E28" s="9"/>
      <c r="F28" s="9">
        <v>1</v>
      </c>
      <c r="G28" s="9"/>
      <c r="H28" s="9"/>
      <c r="I28" s="9"/>
      <c r="J28" s="9"/>
      <c r="K28" s="9"/>
      <c r="L28" s="9"/>
      <c r="M28" s="9"/>
      <c r="N28" s="15" t="s">
        <v>458</v>
      </c>
      <c r="P28">
        <f t="shared" si="1"/>
        <v>0</v>
      </c>
      <c r="Q28">
        <f t="shared" si="2"/>
        <v>0</v>
      </c>
      <c r="R28">
        <f t="shared" si="3"/>
        <v>0</v>
      </c>
      <c r="S28">
        <f t="shared" si="4"/>
        <v>1</v>
      </c>
      <c r="T28">
        <f t="shared" si="5"/>
        <v>0</v>
      </c>
      <c r="U28">
        <f t="shared" si="6"/>
        <v>0</v>
      </c>
      <c r="V28">
        <f t="shared" si="7"/>
        <v>0</v>
      </c>
      <c r="W28">
        <f t="shared" si="8"/>
        <v>0</v>
      </c>
      <c r="X28">
        <f t="shared" si="9"/>
        <v>0</v>
      </c>
      <c r="Y28">
        <f t="shared" si="10"/>
        <v>0</v>
      </c>
    </row>
    <row r="29" spans="1:25" ht="13.5">
      <c r="A29" s="31">
        <v>1</v>
      </c>
      <c r="B29" s="26" t="s">
        <v>285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6" t="s">
        <v>464</v>
      </c>
      <c r="P29">
        <f t="shared" si="1"/>
        <v>0</v>
      </c>
      <c r="Q29">
        <f t="shared" si="2"/>
        <v>0</v>
      </c>
      <c r="R29">
        <f t="shared" si="3"/>
        <v>0</v>
      </c>
      <c r="S29">
        <f t="shared" si="4"/>
        <v>0</v>
      </c>
      <c r="T29">
        <f t="shared" si="5"/>
        <v>0</v>
      </c>
      <c r="U29">
        <f t="shared" si="6"/>
        <v>0</v>
      </c>
      <c r="V29">
        <f t="shared" si="7"/>
        <v>0</v>
      </c>
      <c r="W29">
        <f t="shared" si="8"/>
        <v>0</v>
      </c>
      <c r="X29">
        <f t="shared" si="9"/>
        <v>0</v>
      </c>
      <c r="Y29">
        <f t="shared" si="10"/>
        <v>0</v>
      </c>
    </row>
    <row r="30" spans="1:25" ht="13.5">
      <c r="A30" s="31">
        <v>1</v>
      </c>
      <c r="B30" s="26" t="s">
        <v>109</v>
      </c>
      <c r="C30" s="10"/>
      <c r="D30" s="10"/>
      <c r="E30" s="10">
        <v>1</v>
      </c>
      <c r="F30" s="10"/>
      <c r="G30" s="10">
        <v>-2</v>
      </c>
      <c r="H30" s="10"/>
      <c r="I30" s="10"/>
      <c r="J30" s="10">
        <v>47</v>
      </c>
      <c r="K30" s="10"/>
      <c r="L30" s="10"/>
      <c r="M30" s="10"/>
      <c r="N30" s="16"/>
      <c r="P30">
        <f t="shared" si="1"/>
        <v>0</v>
      </c>
      <c r="Q30">
        <f t="shared" si="2"/>
        <v>0</v>
      </c>
      <c r="R30">
        <f t="shared" si="3"/>
        <v>1</v>
      </c>
      <c r="S30">
        <f t="shared" si="4"/>
        <v>0</v>
      </c>
      <c r="T30">
        <f t="shared" si="5"/>
        <v>-2</v>
      </c>
      <c r="U30">
        <f t="shared" si="6"/>
        <v>0</v>
      </c>
      <c r="V30">
        <f t="shared" si="7"/>
        <v>0</v>
      </c>
      <c r="W30">
        <f t="shared" si="8"/>
        <v>47</v>
      </c>
      <c r="X30">
        <f t="shared" si="9"/>
        <v>0</v>
      </c>
      <c r="Y30">
        <f t="shared" si="10"/>
        <v>0</v>
      </c>
    </row>
    <row r="31" spans="1:25" ht="13.5">
      <c r="A31" s="31">
        <v>0</v>
      </c>
      <c r="B31" s="26" t="s">
        <v>117</v>
      </c>
      <c r="C31" s="10"/>
      <c r="D31" s="10"/>
      <c r="E31" s="10">
        <v>1</v>
      </c>
      <c r="F31" s="10"/>
      <c r="G31" s="10">
        <v>-5</v>
      </c>
      <c r="H31" s="10"/>
      <c r="I31" s="10"/>
      <c r="J31" s="10"/>
      <c r="K31" s="10"/>
      <c r="L31" s="10"/>
      <c r="M31" s="10" t="s">
        <v>445</v>
      </c>
      <c r="N31" s="16"/>
      <c r="P31">
        <f t="shared" si="1"/>
        <v>0</v>
      </c>
      <c r="Q31">
        <f t="shared" si="2"/>
        <v>0</v>
      </c>
      <c r="R31">
        <f t="shared" si="3"/>
        <v>0</v>
      </c>
      <c r="S31">
        <f t="shared" si="4"/>
        <v>0</v>
      </c>
      <c r="T31">
        <f t="shared" si="5"/>
        <v>0</v>
      </c>
      <c r="U31">
        <f t="shared" si="6"/>
        <v>0</v>
      </c>
      <c r="V31">
        <f t="shared" si="7"/>
        <v>0</v>
      </c>
      <c r="W31">
        <f t="shared" si="8"/>
        <v>0</v>
      </c>
      <c r="X31">
        <f t="shared" si="9"/>
        <v>0</v>
      </c>
      <c r="Y31">
        <f t="shared" si="10"/>
        <v>0</v>
      </c>
    </row>
    <row r="32" spans="1:25" ht="13.5">
      <c r="A32" s="31">
        <v>0</v>
      </c>
      <c r="B32" s="26" t="s">
        <v>265</v>
      </c>
      <c r="C32" s="10"/>
      <c r="D32" s="10"/>
      <c r="E32" s="10">
        <v>1</v>
      </c>
      <c r="F32" s="10"/>
      <c r="G32" s="10"/>
      <c r="H32" s="10"/>
      <c r="I32" s="10"/>
      <c r="J32" s="10">
        <v>5</v>
      </c>
      <c r="K32" s="10"/>
      <c r="L32" s="10"/>
      <c r="M32" s="10" t="s">
        <v>449</v>
      </c>
      <c r="N32" s="16"/>
      <c r="P32">
        <f t="shared" si="1"/>
        <v>0</v>
      </c>
      <c r="Q32">
        <f t="shared" si="2"/>
        <v>0</v>
      </c>
      <c r="R32">
        <f t="shared" si="3"/>
        <v>0</v>
      </c>
      <c r="S32">
        <f t="shared" si="4"/>
        <v>0</v>
      </c>
      <c r="T32">
        <f t="shared" si="5"/>
        <v>0</v>
      </c>
      <c r="U32">
        <f t="shared" si="6"/>
        <v>0</v>
      </c>
      <c r="V32">
        <f t="shared" si="7"/>
        <v>0</v>
      </c>
      <c r="W32">
        <f t="shared" si="8"/>
        <v>0</v>
      </c>
      <c r="X32">
        <f t="shared" si="9"/>
        <v>0</v>
      </c>
      <c r="Y32">
        <f t="shared" si="10"/>
        <v>0</v>
      </c>
    </row>
    <row r="33" spans="1:25" ht="13.5">
      <c r="A33" s="31">
        <v>1</v>
      </c>
      <c r="B33" s="26" t="s">
        <v>453</v>
      </c>
      <c r="C33" s="10">
        <v>5</v>
      </c>
      <c r="D33" s="10"/>
      <c r="E33" s="10"/>
      <c r="F33" s="10"/>
      <c r="G33" s="10">
        <v>-3</v>
      </c>
      <c r="H33" s="10"/>
      <c r="I33" s="10"/>
      <c r="J33" s="10"/>
      <c r="K33" s="10"/>
      <c r="L33" s="10"/>
      <c r="M33" s="10" t="s">
        <v>454</v>
      </c>
      <c r="N33" s="16" t="s">
        <v>455</v>
      </c>
      <c r="P33">
        <f t="shared" si="1"/>
        <v>5</v>
      </c>
      <c r="Q33">
        <f t="shared" si="2"/>
        <v>0</v>
      </c>
      <c r="R33">
        <f t="shared" si="3"/>
        <v>0</v>
      </c>
      <c r="S33">
        <f t="shared" si="4"/>
        <v>0</v>
      </c>
      <c r="T33">
        <f t="shared" si="5"/>
        <v>-3</v>
      </c>
      <c r="U33">
        <f t="shared" si="6"/>
        <v>0</v>
      </c>
      <c r="V33">
        <f t="shared" si="7"/>
        <v>0</v>
      </c>
      <c r="W33">
        <f t="shared" si="8"/>
        <v>0</v>
      </c>
      <c r="X33">
        <f t="shared" si="9"/>
        <v>0</v>
      </c>
      <c r="Y33">
        <f t="shared" si="10"/>
        <v>0</v>
      </c>
    </row>
    <row r="34" spans="1:25" ht="13.5">
      <c r="A34" s="31">
        <v>1</v>
      </c>
      <c r="B34" s="26" t="s">
        <v>456</v>
      </c>
      <c r="C34" s="10"/>
      <c r="D34" s="10">
        <v>4</v>
      </c>
      <c r="E34" s="10"/>
      <c r="F34" s="10"/>
      <c r="G34" s="10">
        <v>-4</v>
      </c>
      <c r="H34" s="10"/>
      <c r="I34" s="10"/>
      <c r="J34" s="10"/>
      <c r="K34" s="10"/>
      <c r="L34" s="10"/>
      <c r="M34" s="10" t="s">
        <v>457</v>
      </c>
      <c r="N34" s="16" t="s">
        <v>455</v>
      </c>
      <c r="P34">
        <f t="shared" si="1"/>
        <v>0</v>
      </c>
      <c r="Q34">
        <f t="shared" si="2"/>
        <v>4</v>
      </c>
      <c r="R34">
        <f t="shared" si="3"/>
        <v>0</v>
      </c>
      <c r="S34">
        <f t="shared" si="4"/>
        <v>0</v>
      </c>
      <c r="T34">
        <f t="shared" si="5"/>
        <v>-4</v>
      </c>
      <c r="U34">
        <f t="shared" si="6"/>
        <v>0</v>
      </c>
      <c r="V34">
        <f t="shared" si="7"/>
        <v>0</v>
      </c>
      <c r="W34">
        <f t="shared" si="8"/>
        <v>0</v>
      </c>
      <c r="X34">
        <f t="shared" si="9"/>
        <v>0</v>
      </c>
      <c r="Y34">
        <f t="shared" si="10"/>
        <v>0</v>
      </c>
    </row>
    <row r="35" spans="1:25" ht="13.5">
      <c r="A35" s="31">
        <v>0</v>
      </c>
      <c r="B35" s="27" t="s">
        <v>447</v>
      </c>
      <c r="C35" s="11"/>
      <c r="D35" s="11"/>
      <c r="E35" s="11"/>
      <c r="F35" s="11"/>
      <c r="G35" s="11"/>
      <c r="H35" s="11"/>
      <c r="I35" s="11"/>
      <c r="J35" s="11">
        <v>6</v>
      </c>
      <c r="K35" s="11"/>
      <c r="L35" s="11"/>
      <c r="M35" s="11"/>
      <c r="N35" s="17" t="s">
        <v>448</v>
      </c>
      <c r="P35">
        <f t="shared" si="1"/>
        <v>0</v>
      </c>
      <c r="Q35">
        <f t="shared" si="2"/>
        <v>0</v>
      </c>
      <c r="R35">
        <f t="shared" si="3"/>
        <v>0</v>
      </c>
      <c r="S35">
        <f t="shared" si="4"/>
        <v>0</v>
      </c>
      <c r="T35">
        <f t="shared" si="5"/>
        <v>0</v>
      </c>
      <c r="U35">
        <f t="shared" si="6"/>
        <v>0</v>
      </c>
      <c r="V35">
        <f t="shared" si="7"/>
        <v>0</v>
      </c>
      <c r="W35">
        <f t="shared" si="8"/>
        <v>0</v>
      </c>
      <c r="X35">
        <f t="shared" si="9"/>
        <v>0</v>
      </c>
      <c r="Y35">
        <f t="shared" si="10"/>
        <v>0</v>
      </c>
    </row>
    <row r="36" spans="1:25" ht="13.5">
      <c r="A36" s="31">
        <v>0</v>
      </c>
      <c r="B36" s="27" t="s">
        <v>243</v>
      </c>
      <c r="C36" s="11"/>
      <c r="D36" s="11"/>
      <c r="E36" s="11"/>
      <c r="F36" s="11">
        <v>2</v>
      </c>
      <c r="G36" s="11"/>
      <c r="H36" s="11"/>
      <c r="I36" s="11"/>
      <c r="J36" s="11"/>
      <c r="K36" s="11"/>
      <c r="L36" s="11"/>
      <c r="M36" s="11"/>
      <c r="N36" s="17" t="s">
        <v>459</v>
      </c>
      <c r="P36">
        <f t="shared" si="1"/>
        <v>0</v>
      </c>
      <c r="Q36">
        <f t="shared" si="2"/>
        <v>0</v>
      </c>
      <c r="R36">
        <f t="shared" si="3"/>
        <v>0</v>
      </c>
      <c r="S36">
        <f t="shared" si="4"/>
        <v>0</v>
      </c>
      <c r="T36">
        <f t="shared" si="5"/>
        <v>0</v>
      </c>
      <c r="U36">
        <f t="shared" si="6"/>
        <v>0</v>
      </c>
      <c r="V36">
        <f t="shared" si="7"/>
        <v>0</v>
      </c>
      <c r="W36">
        <f t="shared" si="8"/>
        <v>0</v>
      </c>
      <c r="X36">
        <f t="shared" si="9"/>
        <v>0</v>
      </c>
      <c r="Y36">
        <f t="shared" si="10"/>
        <v>0</v>
      </c>
    </row>
    <row r="37" spans="1:25" ht="14.25" thickBot="1">
      <c r="A37" s="32">
        <v>0</v>
      </c>
      <c r="B37" s="28" t="s">
        <v>460</v>
      </c>
      <c r="C37" s="18">
        <v>5</v>
      </c>
      <c r="D37" s="18"/>
      <c r="E37" s="18"/>
      <c r="F37" s="18"/>
      <c r="G37" s="18">
        <v>-2</v>
      </c>
      <c r="H37" s="18"/>
      <c r="I37" s="18"/>
      <c r="J37" s="18">
        <v>54</v>
      </c>
      <c r="K37" s="18"/>
      <c r="L37" s="18"/>
      <c r="M37" s="18"/>
      <c r="N37" s="19" t="s">
        <v>461</v>
      </c>
      <c r="P37">
        <f t="shared" si="1"/>
        <v>0</v>
      </c>
      <c r="Q37">
        <f t="shared" si="2"/>
        <v>0</v>
      </c>
      <c r="R37">
        <f t="shared" si="3"/>
        <v>0</v>
      </c>
      <c r="S37">
        <f t="shared" si="4"/>
        <v>0</v>
      </c>
      <c r="T37">
        <f t="shared" si="5"/>
        <v>0</v>
      </c>
      <c r="U37">
        <f t="shared" si="6"/>
        <v>0</v>
      </c>
      <c r="V37">
        <f t="shared" si="7"/>
        <v>0</v>
      </c>
      <c r="W37">
        <f t="shared" si="8"/>
        <v>0</v>
      </c>
      <c r="X37">
        <f t="shared" si="9"/>
        <v>0</v>
      </c>
      <c r="Y37">
        <f t="shared" si="10"/>
        <v>0</v>
      </c>
    </row>
    <row r="38" spans="2:14" ht="13.5">
      <c r="B38" s="34"/>
      <c r="C38" t="s">
        <v>419</v>
      </c>
      <c r="D38" t="s">
        <v>420</v>
      </c>
      <c r="E38" t="s">
        <v>421</v>
      </c>
      <c r="F38" t="s">
        <v>436</v>
      </c>
      <c r="G38" t="s">
        <v>422</v>
      </c>
      <c r="H38" t="s">
        <v>423</v>
      </c>
      <c r="I38" t="s">
        <v>425</v>
      </c>
      <c r="J38" t="s">
        <v>427</v>
      </c>
      <c r="K38" t="s">
        <v>439</v>
      </c>
      <c r="L38" t="s">
        <v>441</v>
      </c>
      <c r="M38" s="33"/>
      <c r="N38" s="33"/>
    </row>
    <row r="39" spans="2:12" ht="13.5">
      <c r="B39" s="35" t="s">
        <v>407</v>
      </c>
      <c r="C39">
        <f>SUM(P4:P37)</f>
        <v>14</v>
      </c>
      <c r="D39">
        <f aca="true" t="shared" si="11" ref="D39:L39">SUM(Q4:Q37)</f>
        <v>15</v>
      </c>
      <c r="E39">
        <f t="shared" si="11"/>
        <v>1</v>
      </c>
      <c r="F39">
        <f t="shared" si="11"/>
        <v>7</v>
      </c>
      <c r="G39">
        <f t="shared" si="11"/>
        <v>15</v>
      </c>
      <c r="H39">
        <f t="shared" si="11"/>
        <v>12</v>
      </c>
      <c r="I39">
        <f t="shared" si="11"/>
        <v>6</v>
      </c>
      <c r="J39">
        <f t="shared" si="11"/>
        <v>119</v>
      </c>
      <c r="K39">
        <f t="shared" si="11"/>
        <v>5</v>
      </c>
      <c r="L39">
        <f t="shared" si="11"/>
        <v>4</v>
      </c>
    </row>
    <row r="40" ht="13.5">
      <c r="B40" s="35"/>
    </row>
    <row r="41" ht="14.25" thickBot="1">
      <c r="B41" s="35" t="s">
        <v>482</v>
      </c>
    </row>
    <row r="42" spans="1:24" ht="14.25" thickBot="1">
      <c r="A42" s="29" t="s">
        <v>428</v>
      </c>
      <c r="B42" s="40" t="s">
        <v>418</v>
      </c>
      <c r="C42" s="20" t="s">
        <v>419</v>
      </c>
      <c r="D42" s="20" t="s">
        <v>420</v>
      </c>
      <c r="E42" s="20" t="s">
        <v>421</v>
      </c>
      <c r="F42" s="20" t="s">
        <v>437</v>
      </c>
      <c r="G42" s="20" t="s">
        <v>422</v>
      </c>
      <c r="H42" s="20" t="s">
        <v>424</v>
      </c>
      <c r="I42" s="20" t="s">
        <v>481</v>
      </c>
      <c r="J42" s="37" t="s">
        <v>483</v>
      </c>
      <c r="K42" s="37" t="s">
        <v>480</v>
      </c>
      <c r="L42" s="38" t="s">
        <v>446</v>
      </c>
      <c r="M42" s="39"/>
      <c r="N42" s="21" t="s">
        <v>429</v>
      </c>
      <c r="P42" t="s">
        <v>50</v>
      </c>
      <c r="Q42" t="s">
        <v>26</v>
      </c>
      <c r="R42" t="s">
        <v>45</v>
      </c>
      <c r="S42" t="s">
        <v>469</v>
      </c>
      <c r="T42" t="s">
        <v>470</v>
      </c>
      <c r="U42" t="s">
        <v>471</v>
      </c>
      <c r="V42" t="s">
        <v>500</v>
      </c>
      <c r="W42" t="s">
        <v>473</v>
      </c>
      <c r="X42" t="s">
        <v>474</v>
      </c>
    </row>
    <row r="43" spans="1:24" ht="14.25" thickTop="1">
      <c r="A43" s="30">
        <v>1</v>
      </c>
      <c r="B43" s="23" t="s">
        <v>477</v>
      </c>
      <c r="C43" s="12"/>
      <c r="D43" s="12"/>
      <c r="E43" s="12"/>
      <c r="F43" s="12">
        <v>3</v>
      </c>
      <c r="G43" s="12">
        <v>54</v>
      </c>
      <c r="H43" s="12">
        <v>1</v>
      </c>
      <c r="I43" s="12">
        <v>35</v>
      </c>
      <c r="J43" s="12"/>
      <c r="K43" s="12"/>
      <c r="L43" s="42"/>
      <c r="M43" s="42"/>
      <c r="N43" s="13"/>
      <c r="P43">
        <f>C43*$A43</f>
        <v>0</v>
      </c>
      <c r="Q43">
        <f>D43*$A43</f>
        <v>0</v>
      </c>
      <c r="R43">
        <f>E43*$A43</f>
        <v>0</v>
      </c>
      <c r="S43">
        <f>F43*$A43</f>
        <v>3</v>
      </c>
      <c r="T43">
        <f>G43*$A43</f>
        <v>54</v>
      </c>
      <c r="U43">
        <f>H43*$A43</f>
        <v>1</v>
      </c>
      <c r="V43">
        <f>I43*$A43</f>
        <v>35</v>
      </c>
      <c r="W43">
        <f>J43*$A43</f>
        <v>0</v>
      </c>
      <c r="X43">
        <f>K43*$A43</f>
        <v>0</v>
      </c>
    </row>
    <row r="44" spans="1:24" ht="13.5">
      <c r="A44" s="30">
        <v>1</v>
      </c>
      <c r="B44" s="24" t="s">
        <v>484</v>
      </c>
      <c r="C44" s="8"/>
      <c r="D44" s="8"/>
      <c r="E44" s="8"/>
      <c r="F44" s="8"/>
      <c r="G44" s="8">
        <v>5</v>
      </c>
      <c r="H44" s="8">
        <v>3</v>
      </c>
      <c r="I44" s="8"/>
      <c r="J44" s="8">
        <v>14</v>
      </c>
      <c r="K44" s="8"/>
      <c r="L44" s="43"/>
      <c r="M44" s="43"/>
      <c r="N44" s="14" t="s">
        <v>486</v>
      </c>
      <c r="P44">
        <f aca="true" t="shared" si="12" ref="P44:P63">C44*$A44</f>
        <v>0</v>
      </c>
      <c r="Q44">
        <f aca="true" t="shared" si="13" ref="Q44:Q63">D44*$A44</f>
        <v>0</v>
      </c>
      <c r="R44">
        <f aca="true" t="shared" si="14" ref="R44:R63">E44*$A44</f>
        <v>0</v>
      </c>
      <c r="S44">
        <f aca="true" t="shared" si="15" ref="S44:S63">F44*$A44</f>
        <v>0</v>
      </c>
      <c r="T44">
        <f aca="true" t="shared" si="16" ref="T44:T63">G44*$A44</f>
        <v>5</v>
      </c>
      <c r="U44">
        <f aca="true" t="shared" si="17" ref="U44:U63">H44*$A44</f>
        <v>3</v>
      </c>
      <c r="V44">
        <f aca="true" t="shared" si="18" ref="V44:V63">I44*$A44</f>
        <v>0</v>
      </c>
      <c r="W44">
        <f aca="true" t="shared" si="19" ref="W44:W63">J44*$A44</f>
        <v>14</v>
      </c>
      <c r="X44">
        <f aca="true" t="shared" si="20" ref="X44:X63">K44*$A44</f>
        <v>0</v>
      </c>
    </row>
    <row r="45" spans="1:24" ht="13.5">
      <c r="A45" s="30">
        <v>1</v>
      </c>
      <c r="B45" s="24" t="s">
        <v>485</v>
      </c>
      <c r="C45" s="8"/>
      <c r="D45" s="8"/>
      <c r="E45" s="8"/>
      <c r="F45" s="8"/>
      <c r="G45" s="8">
        <v>2</v>
      </c>
      <c r="H45" s="8"/>
      <c r="I45" s="8"/>
      <c r="J45" s="8"/>
      <c r="K45" s="8"/>
      <c r="L45" s="43"/>
      <c r="M45" s="43"/>
      <c r="N45" s="14" t="s">
        <v>201</v>
      </c>
      <c r="P45">
        <f t="shared" si="12"/>
        <v>0</v>
      </c>
      <c r="Q45">
        <f t="shared" si="13"/>
        <v>0</v>
      </c>
      <c r="R45">
        <f t="shared" si="14"/>
        <v>0</v>
      </c>
      <c r="S45">
        <f t="shared" si="15"/>
        <v>0</v>
      </c>
      <c r="T45">
        <f t="shared" si="16"/>
        <v>2</v>
      </c>
      <c r="U45">
        <f t="shared" si="17"/>
        <v>0</v>
      </c>
      <c r="V45">
        <f t="shared" si="18"/>
        <v>0</v>
      </c>
      <c r="W45">
        <f t="shared" si="19"/>
        <v>0</v>
      </c>
      <c r="X45">
        <f t="shared" si="20"/>
        <v>0</v>
      </c>
    </row>
    <row r="46" spans="1:24" ht="13.5">
      <c r="A46" s="30">
        <v>1</v>
      </c>
      <c r="B46" s="24" t="s">
        <v>281</v>
      </c>
      <c r="C46" s="8"/>
      <c r="D46" s="8"/>
      <c r="E46" s="8"/>
      <c r="F46" s="8">
        <v>1</v>
      </c>
      <c r="G46" s="8"/>
      <c r="H46" s="8"/>
      <c r="I46" s="8"/>
      <c r="J46" s="8"/>
      <c r="K46" s="8"/>
      <c r="L46" s="43"/>
      <c r="M46" s="43"/>
      <c r="N46" s="14" t="s">
        <v>438</v>
      </c>
      <c r="P46">
        <f t="shared" si="12"/>
        <v>0</v>
      </c>
      <c r="Q46">
        <f t="shared" si="13"/>
        <v>0</v>
      </c>
      <c r="R46">
        <f t="shared" si="14"/>
        <v>0</v>
      </c>
      <c r="S46">
        <f t="shared" si="15"/>
        <v>1</v>
      </c>
      <c r="T46">
        <f t="shared" si="16"/>
        <v>0</v>
      </c>
      <c r="U46">
        <f t="shared" si="17"/>
        <v>0</v>
      </c>
      <c r="V46">
        <f t="shared" si="18"/>
        <v>0</v>
      </c>
      <c r="W46">
        <f t="shared" si="19"/>
        <v>0</v>
      </c>
      <c r="X46">
        <f t="shared" si="20"/>
        <v>0</v>
      </c>
    </row>
    <row r="47" spans="1:24" ht="13.5">
      <c r="A47" s="30">
        <v>1</v>
      </c>
      <c r="B47" s="24" t="s">
        <v>106</v>
      </c>
      <c r="C47" s="8"/>
      <c r="D47" s="8">
        <v>2</v>
      </c>
      <c r="E47" s="8"/>
      <c r="F47" s="8"/>
      <c r="G47" s="8">
        <v>-2</v>
      </c>
      <c r="H47" s="8">
        <v>3</v>
      </c>
      <c r="I47" s="8"/>
      <c r="J47" s="8"/>
      <c r="K47" s="8"/>
      <c r="L47" s="43"/>
      <c r="M47" s="43"/>
      <c r="N47" s="14"/>
      <c r="P47">
        <f t="shared" si="12"/>
        <v>0</v>
      </c>
      <c r="Q47">
        <f t="shared" si="13"/>
        <v>2</v>
      </c>
      <c r="R47">
        <f t="shared" si="14"/>
        <v>0</v>
      </c>
      <c r="S47">
        <f t="shared" si="15"/>
        <v>0</v>
      </c>
      <c r="T47">
        <f t="shared" si="16"/>
        <v>-2</v>
      </c>
      <c r="U47">
        <f t="shared" si="17"/>
        <v>3</v>
      </c>
      <c r="V47">
        <f t="shared" si="18"/>
        <v>0</v>
      </c>
      <c r="W47">
        <f t="shared" si="19"/>
        <v>0</v>
      </c>
      <c r="X47">
        <f t="shared" si="20"/>
        <v>0</v>
      </c>
    </row>
    <row r="48" spans="1:24" ht="13.5">
      <c r="A48" s="30">
        <v>1</v>
      </c>
      <c r="B48" s="24" t="s">
        <v>58</v>
      </c>
      <c r="C48" s="8"/>
      <c r="D48" s="8">
        <v>1</v>
      </c>
      <c r="E48" s="8"/>
      <c r="F48" s="8">
        <v>1</v>
      </c>
      <c r="G48" s="8"/>
      <c r="H48" s="8"/>
      <c r="I48" s="8"/>
      <c r="J48" s="8"/>
      <c r="K48" s="8"/>
      <c r="L48" s="43"/>
      <c r="M48" s="43"/>
      <c r="N48" s="14"/>
      <c r="P48">
        <f t="shared" si="12"/>
        <v>0</v>
      </c>
      <c r="Q48">
        <f t="shared" si="13"/>
        <v>1</v>
      </c>
      <c r="R48">
        <f t="shared" si="14"/>
        <v>0</v>
      </c>
      <c r="S48">
        <f t="shared" si="15"/>
        <v>1</v>
      </c>
      <c r="T48">
        <f t="shared" si="16"/>
        <v>0</v>
      </c>
      <c r="U48">
        <f t="shared" si="17"/>
        <v>0</v>
      </c>
      <c r="V48">
        <f t="shared" si="18"/>
        <v>0</v>
      </c>
      <c r="W48">
        <f t="shared" si="19"/>
        <v>0</v>
      </c>
      <c r="X48">
        <f t="shared" si="20"/>
        <v>0</v>
      </c>
    </row>
    <row r="49" spans="1:24" ht="13.5">
      <c r="A49" s="30">
        <v>1</v>
      </c>
      <c r="B49" s="24" t="s">
        <v>154</v>
      </c>
      <c r="C49" s="8"/>
      <c r="D49" s="8">
        <v>1</v>
      </c>
      <c r="E49" s="8"/>
      <c r="F49" s="8"/>
      <c r="G49" s="8">
        <v>-4</v>
      </c>
      <c r="H49" s="8">
        <v>2</v>
      </c>
      <c r="I49" s="8"/>
      <c r="J49" s="8"/>
      <c r="K49" s="8"/>
      <c r="L49" s="43"/>
      <c r="M49" s="43"/>
      <c r="N49" s="14"/>
      <c r="P49">
        <f t="shared" si="12"/>
        <v>0</v>
      </c>
      <c r="Q49">
        <f t="shared" si="13"/>
        <v>1</v>
      </c>
      <c r="R49">
        <f t="shared" si="14"/>
        <v>0</v>
      </c>
      <c r="S49">
        <f t="shared" si="15"/>
        <v>0</v>
      </c>
      <c r="T49">
        <f t="shared" si="16"/>
        <v>-4</v>
      </c>
      <c r="U49">
        <f t="shared" si="17"/>
        <v>2</v>
      </c>
      <c r="V49">
        <f t="shared" si="18"/>
        <v>0</v>
      </c>
      <c r="W49">
        <f t="shared" si="19"/>
        <v>0</v>
      </c>
      <c r="X49">
        <f t="shared" si="20"/>
        <v>0</v>
      </c>
    </row>
    <row r="50" spans="1:24" ht="13.5">
      <c r="A50" s="30">
        <v>1</v>
      </c>
      <c r="B50" s="24" t="s">
        <v>171</v>
      </c>
      <c r="C50" s="8"/>
      <c r="D50" s="8"/>
      <c r="E50" s="8"/>
      <c r="F50" s="8"/>
      <c r="G50" s="8">
        <v>-1</v>
      </c>
      <c r="H50" s="8"/>
      <c r="I50" s="8">
        <v>5</v>
      </c>
      <c r="J50" s="8"/>
      <c r="K50" s="8"/>
      <c r="L50" s="43"/>
      <c r="M50" s="43"/>
      <c r="N50" s="14"/>
      <c r="P50">
        <f t="shared" si="12"/>
        <v>0</v>
      </c>
      <c r="Q50">
        <f t="shared" si="13"/>
        <v>0</v>
      </c>
      <c r="R50">
        <f t="shared" si="14"/>
        <v>0</v>
      </c>
      <c r="S50">
        <f t="shared" si="15"/>
        <v>0</v>
      </c>
      <c r="T50">
        <f t="shared" si="16"/>
        <v>-1</v>
      </c>
      <c r="U50">
        <f t="shared" si="17"/>
        <v>0</v>
      </c>
      <c r="V50">
        <f t="shared" si="18"/>
        <v>5</v>
      </c>
      <c r="W50">
        <f t="shared" si="19"/>
        <v>0</v>
      </c>
      <c r="X50">
        <f t="shared" si="20"/>
        <v>0</v>
      </c>
    </row>
    <row r="51" spans="1:24" ht="13.5">
      <c r="A51" s="30">
        <v>1</v>
      </c>
      <c r="B51" s="24" t="s">
        <v>194</v>
      </c>
      <c r="C51" s="8"/>
      <c r="D51" s="8"/>
      <c r="E51" s="8"/>
      <c r="F51" s="8"/>
      <c r="G51" s="8"/>
      <c r="H51" s="8"/>
      <c r="I51" s="8"/>
      <c r="J51" s="8"/>
      <c r="K51" s="8">
        <v>1</v>
      </c>
      <c r="L51" s="43"/>
      <c r="M51" s="43"/>
      <c r="N51" s="14"/>
      <c r="P51">
        <f t="shared" si="12"/>
        <v>0</v>
      </c>
      <c r="Q51">
        <f t="shared" si="13"/>
        <v>0</v>
      </c>
      <c r="R51">
        <f t="shared" si="14"/>
        <v>0</v>
      </c>
      <c r="S51">
        <f t="shared" si="15"/>
        <v>0</v>
      </c>
      <c r="T51">
        <f t="shared" si="16"/>
        <v>0</v>
      </c>
      <c r="U51">
        <f t="shared" si="17"/>
        <v>0</v>
      </c>
      <c r="V51">
        <f t="shared" si="18"/>
        <v>0</v>
      </c>
      <c r="W51">
        <f t="shared" si="19"/>
        <v>0</v>
      </c>
      <c r="X51">
        <f t="shared" si="20"/>
        <v>1</v>
      </c>
    </row>
    <row r="52" spans="1:24" ht="13.5">
      <c r="A52" s="30">
        <v>0</v>
      </c>
      <c r="B52" s="25" t="s">
        <v>488</v>
      </c>
      <c r="C52" s="9"/>
      <c r="D52" s="9">
        <v>3</v>
      </c>
      <c r="E52" s="9"/>
      <c r="F52" s="9"/>
      <c r="G52" s="9"/>
      <c r="H52" s="9"/>
      <c r="I52" s="9"/>
      <c r="J52" s="9">
        <v>5</v>
      </c>
      <c r="K52" s="9"/>
      <c r="L52" s="44"/>
      <c r="M52" s="44"/>
      <c r="N52" s="15"/>
      <c r="P52">
        <f>C52*$A52</f>
        <v>0</v>
      </c>
      <c r="Q52">
        <f>D52*$A52</f>
        <v>0</v>
      </c>
      <c r="R52">
        <f>E52*$A52</f>
        <v>0</v>
      </c>
      <c r="S52">
        <f>F52*$A52</f>
        <v>0</v>
      </c>
      <c r="T52">
        <f>G52*$A52</f>
        <v>0</v>
      </c>
      <c r="U52">
        <f>H52*$A52</f>
        <v>0</v>
      </c>
      <c r="V52">
        <f>I52*$A52</f>
        <v>0</v>
      </c>
      <c r="W52">
        <f>J52*$A52</f>
        <v>0</v>
      </c>
      <c r="X52">
        <f>K52*$A52</f>
        <v>0</v>
      </c>
    </row>
    <row r="53" spans="1:24" ht="13.5">
      <c r="A53" s="30">
        <v>0</v>
      </c>
      <c r="B53" s="25" t="s">
        <v>492</v>
      </c>
      <c r="C53" s="9"/>
      <c r="D53" s="9">
        <v>2</v>
      </c>
      <c r="E53" s="9"/>
      <c r="F53" s="9"/>
      <c r="G53" s="9"/>
      <c r="H53" s="9"/>
      <c r="I53" s="9"/>
      <c r="J53" s="9"/>
      <c r="K53" s="9"/>
      <c r="L53" s="44"/>
      <c r="M53" s="44"/>
      <c r="N53" s="15" t="s">
        <v>493</v>
      </c>
      <c r="P53">
        <f>C53*$A53</f>
        <v>0</v>
      </c>
      <c r="Q53">
        <f>D53*$A53</f>
        <v>0</v>
      </c>
      <c r="R53">
        <f>E53*$A53</f>
        <v>0</v>
      </c>
      <c r="S53">
        <f>F53*$A53</f>
        <v>0</v>
      </c>
      <c r="T53">
        <f>G53*$A53</f>
        <v>0</v>
      </c>
      <c r="U53">
        <f>H53*$A53</f>
        <v>0</v>
      </c>
      <c r="V53">
        <f>I53*$A53</f>
        <v>0</v>
      </c>
      <c r="W53">
        <f>J53*$A53</f>
        <v>0</v>
      </c>
      <c r="X53">
        <f>K53*$A53</f>
        <v>0</v>
      </c>
    </row>
    <row r="54" spans="1:24" ht="13.5">
      <c r="A54" s="30">
        <v>1</v>
      </c>
      <c r="B54" s="25" t="s">
        <v>220</v>
      </c>
      <c r="C54" s="9"/>
      <c r="D54" s="9"/>
      <c r="E54" s="9"/>
      <c r="F54" s="9"/>
      <c r="G54" s="9">
        <v>-1</v>
      </c>
      <c r="H54" s="9"/>
      <c r="I54" s="9">
        <v>6</v>
      </c>
      <c r="J54" s="9"/>
      <c r="K54" s="9"/>
      <c r="L54" s="44"/>
      <c r="M54" s="44"/>
      <c r="N54" s="15"/>
      <c r="P54">
        <f t="shared" si="12"/>
        <v>0</v>
      </c>
      <c r="Q54">
        <f t="shared" si="13"/>
        <v>0</v>
      </c>
      <c r="R54">
        <f t="shared" si="14"/>
        <v>0</v>
      </c>
      <c r="S54">
        <f t="shared" si="15"/>
        <v>0</v>
      </c>
      <c r="T54">
        <f t="shared" si="16"/>
        <v>-1</v>
      </c>
      <c r="U54">
        <f t="shared" si="17"/>
        <v>0</v>
      </c>
      <c r="V54">
        <f t="shared" si="18"/>
        <v>6</v>
      </c>
      <c r="W54">
        <f t="shared" si="19"/>
        <v>0</v>
      </c>
      <c r="X54">
        <f t="shared" si="20"/>
        <v>0</v>
      </c>
    </row>
    <row r="55" spans="1:24" ht="13.5">
      <c r="A55" s="30">
        <v>1</v>
      </c>
      <c r="B55" s="25" t="s">
        <v>239</v>
      </c>
      <c r="C55" s="9"/>
      <c r="D55" s="9"/>
      <c r="E55" s="9"/>
      <c r="F55" s="9">
        <v>1</v>
      </c>
      <c r="G55" s="9"/>
      <c r="H55" s="9"/>
      <c r="I55" s="9"/>
      <c r="J55" s="9"/>
      <c r="K55" s="9"/>
      <c r="L55" s="44"/>
      <c r="M55" s="44"/>
      <c r="N55" s="15" t="s">
        <v>494</v>
      </c>
      <c r="P55">
        <f t="shared" si="12"/>
        <v>0</v>
      </c>
      <c r="Q55">
        <f t="shared" si="13"/>
        <v>0</v>
      </c>
      <c r="R55">
        <f t="shared" si="14"/>
        <v>0</v>
      </c>
      <c r="S55">
        <f t="shared" si="15"/>
        <v>1</v>
      </c>
      <c r="T55">
        <f t="shared" si="16"/>
        <v>0</v>
      </c>
      <c r="U55">
        <f t="shared" si="17"/>
        <v>0</v>
      </c>
      <c r="V55">
        <f t="shared" si="18"/>
        <v>0</v>
      </c>
      <c r="W55">
        <f t="shared" si="19"/>
        <v>0</v>
      </c>
      <c r="X55">
        <f t="shared" si="20"/>
        <v>0</v>
      </c>
    </row>
    <row r="56" spans="1:24" ht="13.5">
      <c r="A56" s="30">
        <v>1</v>
      </c>
      <c r="B56" s="25" t="s">
        <v>217</v>
      </c>
      <c r="C56" s="9">
        <v>3</v>
      </c>
      <c r="D56" s="9"/>
      <c r="E56" s="9"/>
      <c r="F56" s="9"/>
      <c r="G56" s="9"/>
      <c r="H56" s="9"/>
      <c r="I56" s="9"/>
      <c r="J56" s="9"/>
      <c r="K56" s="9"/>
      <c r="L56" s="44"/>
      <c r="M56" s="44"/>
      <c r="N56" s="15" t="s">
        <v>491</v>
      </c>
      <c r="P56">
        <f t="shared" si="12"/>
        <v>3</v>
      </c>
      <c r="Q56">
        <f t="shared" si="13"/>
        <v>0</v>
      </c>
      <c r="R56">
        <f t="shared" si="14"/>
        <v>0</v>
      </c>
      <c r="S56">
        <f t="shared" si="15"/>
        <v>0</v>
      </c>
      <c r="T56">
        <f t="shared" si="16"/>
        <v>0</v>
      </c>
      <c r="U56">
        <f t="shared" si="17"/>
        <v>0</v>
      </c>
      <c r="V56">
        <f t="shared" si="18"/>
        <v>0</v>
      </c>
      <c r="W56">
        <f t="shared" si="19"/>
        <v>0</v>
      </c>
      <c r="X56">
        <f t="shared" si="20"/>
        <v>0</v>
      </c>
    </row>
    <row r="57" spans="1:24" ht="13.5">
      <c r="A57" s="30">
        <v>1</v>
      </c>
      <c r="B57" s="25" t="s">
        <v>489</v>
      </c>
      <c r="C57" s="9"/>
      <c r="D57" s="9"/>
      <c r="E57" s="9"/>
      <c r="F57" s="9"/>
      <c r="G57" s="9">
        <v>-2</v>
      </c>
      <c r="H57" s="9"/>
      <c r="I57" s="9"/>
      <c r="J57" s="9"/>
      <c r="K57" s="9">
        <v>1</v>
      </c>
      <c r="L57" s="44"/>
      <c r="M57" s="44"/>
      <c r="N57" s="15"/>
      <c r="P57">
        <f t="shared" si="12"/>
        <v>0</v>
      </c>
      <c r="Q57">
        <f t="shared" si="13"/>
        <v>0</v>
      </c>
      <c r="R57">
        <f t="shared" si="14"/>
        <v>0</v>
      </c>
      <c r="S57">
        <f t="shared" si="15"/>
        <v>0</v>
      </c>
      <c r="T57">
        <f t="shared" si="16"/>
        <v>-2</v>
      </c>
      <c r="U57">
        <f t="shared" si="17"/>
        <v>0</v>
      </c>
      <c r="V57">
        <f t="shared" si="18"/>
        <v>0</v>
      </c>
      <c r="W57">
        <f t="shared" si="19"/>
        <v>0</v>
      </c>
      <c r="X57">
        <f t="shared" si="20"/>
        <v>1</v>
      </c>
    </row>
    <row r="58" spans="1:24" ht="13.5">
      <c r="A58" s="30">
        <v>0</v>
      </c>
      <c r="B58" s="25" t="s">
        <v>122</v>
      </c>
      <c r="C58" s="9">
        <v>3</v>
      </c>
      <c r="D58" s="9"/>
      <c r="E58" s="9"/>
      <c r="F58" s="9"/>
      <c r="G58" s="9">
        <v>-4</v>
      </c>
      <c r="H58" s="9"/>
      <c r="I58" s="9"/>
      <c r="J58" s="9"/>
      <c r="K58" s="9"/>
      <c r="L58" s="44" t="s">
        <v>498</v>
      </c>
      <c r="M58" s="44"/>
      <c r="N58" s="15" t="s">
        <v>499</v>
      </c>
      <c r="P58">
        <f t="shared" si="12"/>
        <v>0</v>
      </c>
      <c r="Q58">
        <f t="shared" si="13"/>
        <v>0</v>
      </c>
      <c r="R58">
        <f t="shared" si="14"/>
        <v>0</v>
      </c>
      <c r="S58">
        <f t="shared" si="15"/>
        <v>0</v>
      </c>
      <c r="T58">
        <f t="shared" si="16"/>
        <v>0</v>
      </c>
      <c r="U58">
        <f t="shared" si="17"/>
        <v>0</v>
      </c>
      <c r="V58">
        <f t="shared" si="18"/>
        <v>0</v>
      </c>
      <c r="W58">
        <f t="shared" si="19"/>
        <v>0</v>
      </c>
      <c r="X58">
        <f t="shared" si="20"/>
        <v>0</v>
      </c>
    </row>
    <row r="59" spans="1:24" ht="13.5">
      <c r="A59" s="30">
        <v>0</v>
      </c>
      <c r="B59" s="25" t="s">
        <v>144</v>
      </c>
      <c r="C59" s="9"/>
      <c r="D59" s="9">
        <v>1</v>
      </c>
      <c r="E59" s="9"/>
      <c r="F59" s="9"/>
      <c r="G59" s="9">
        <v>-2</v>
      </c>
      <c r="H59" s="9"/>
      <c r="I59" s="9"/>
      <c r="J59" s="9"/>
      <c r="K59" s="9"/>
      <c r="L59" s="44" t="s">
        <v>487</v>
      </c>
      <c r="M59" s="44"/>
      <c r="N59" s="15"/>
      <c r="P59">
        <f t="shared" si="12"/>
        <v>0</v>
      </c>
      <c r="Q59">
        <f t="shared" si="13"/>
        <v>0</v>
      </c>
      <c r="R59">
        <f t="shared" si="14"/>
        <v>0</v>
      </c>
      <c r="S59">
        <f t="shared" si="15"/>
        <v>0</v>
      </c>
      <c r="T59">
        <f t="shared" si="16"/>
        <v>0</v>
      </c>
      <c r="U59">
        <f t="shared" si="17"/>
        <v>0</v>
      </c>
      <c r="V59">
        <f t="shared" si="18"/>
        <v>0</v>
      </c>
      <c r="W59">
        <f t="shared" si="19"/>
        <v>0</v>
      </c>
      <c r="X59">
        <f t="shared" si="20"/>
        <v>0</v>
      </c>
    </row>
    <row r="60" spans="1:24" ht="13.5">
      <c r="A60" s="30">
        <v>0</v>
      </c>
      <c r="B60" s="26" t="s">
        <v>211</v>
      </c>
      <c r="C60" s="10">
        <v>3</v>
      </c>
      <c r="D60" s="10"/>
      <c r="E60" s="10"/>
      <c r="F60" s="10"/>
      <c r="G60" s="10">
        <v>-4</v>
      </c>
      <c r="H60" s="10"/>
      <c r="I60" s="10"/>
      <c r="J60" s="10"/>
      <c r="K60" s="10"/>
      <c r="L60" s="45"/>
      <c r="M60" s="45"/>
      <c r="N60" s="16" t="s">
        <v>490</v>
      </c>
      <c r="P60">
        <f t="shared" si="12"/>
        <v>0</v>
      </c>
      <c r="Q60">
        <f t="shared" si="13"/>
        <v>0</v>
      </c>
      <c r="R60">
        <f t="shared" si="14"/>
        <v>0</v>
      </c>
      <c r="S60">
        <f t="shared" si="15"/>
        <v>0</v>
      </c>
      <c r="T60">
        <f t="shared" si="16"/>
        <v>0</v>
      </c>
      <c r="U60">
        <f t="shared" si="17"/>
        <v>0</v>
      </c>
      <c r="V60">
        <f t="shared" si="18"/>
        <v>0</v>
      </c>
      <c r="W60">
        <f t="shared" si="19"/>
        <v>0</v>
      </c>
      <c r="X60">
        <f t="shared" si="20"/>
        <v>0</v>
      </c>
    </row>
    <row r="61" spans="1:24" ht="13.5">
      <c r="A61" s="30">
        <v>1</v>
      </c>
      <c r="B61" s="26" t="s">
        <v>497</v>
      </c>
      <c r="C61" s="10"/>
      <c r="D61" s="10"/>
      <c r="E61" s="10"/>
      <c r="F61" s="10"/>
      <c r="G61" s="10"/>
      <c r="H61" s="10"/>
      <c r="I61" s="10">
        <v>10</v>
      </c>
      <c r="J61" s="10"/>
      <c r="K61" s="10"/>
      <c r="L61" s="45"/>
      <c r="M61" s="45"/>
      <c r="N61" s="16" t="s">
        <v>455</v>
      </c>
      <c r="P61">
        <f t="shared" si="12"/>
        <v>0</v>
      </c>
      <c r="Q61">
        <f t="shared" si="13"/>
        <v>0</v>
      </c>
      <c r="R61">
        <f t="shared" si="14"/>
        <v>0</v>
      </c>
      <c r="S61">
        <f t="shared" si="15"/>
        <v>0</v>
      </c>
      <c r="T61">
        <f t="shared" si="16"/>
        <v>0</v>
      </c>
      <c r="U61">
        <f t="shared" si="17"/>
        <v>0</v>
      </c>
      <c r="V61">
        <f t="shared" si="18"/>
        <v>10</v>
      </c>
      <c r="W61">
        <f t="shared" si="19"/>
        <v>0</v>
      </c>
      <c r="X61">
        <f t="shared" si="20"/>
        <v>0</v>
      </c>
    </row>
    <row r="62" spans="1:24" ht="13.5">
      <c r="A62" s="30">
        <v>0</v>
      </c>
      <c r="B62" s="27" t="s">
        <v>237</v>
      </c>
      <c r="C62" s="11"/>
      <c r="D62" s="11"/>
      <c r="E62" s="11">
        <v>1</v>
      </c>
      <c r="F62" s="11"/>
      <c r="G62" s="11"/>
      <c r="H62" s="11"/>
      <c r="I62" s="11"/>
      <c r="J62" s="11"/>
      <c r="K62" s="11"/>
      <c r="L62" s="46"/>
      <c r="M62" s="46"/>
      <c r="N62" s="17" t="s">
        <v>496</v>
      </c>
      <c r="P62">
        <f t="shared" si="12"/>
        <v>0</v>
      </c>
      <c r="Q62">
        <f t="shared" si="13"/>
        <v>0</v>
      </c>
      <c r="R62">
        <f t="shared" si="14"/>
        <v>0</v>
      </c>
      <c r="S62">
        <f t="shared" si="15"/>
        <v>0</v>
      </c>
      <c r="T62">
        <f t="shared" si="16"/>
        <v>0</v>
      </c>
      <c r="U62">
        <f t="shared" si="17"/>
        <v>0</v>
      </c>
      <c r="V62">
        <f t="shared" si="18"/>
        <v>0</v>
      </c>
      <c r="W62">
        <f t="shared" si="19"/>
        <v>0</v>
      </c>
      <c r="X62">
        <f t="shared" si="20"/>
        <v>0</v>
      </c>
    </row>
    <row r="63" spans="1:24" ht="14.25" thickBot="1">
      <c r="A63" s="30">
        <v>0</v>
      </c>
      <c r="B63" s="28" t="s">
        <v>243</v>
      </c>
      <c r="C63" s="18"/>
      <c r="D63" s="18"/>
      <c r="E63" s="18"/>
      <c r="F63" s="18">
        <v>2</v>
      </c>
      <c r="G63" s="18"/>
      <c r="H63" s="18"/>
      <c r="I63" s="18"/>
      <c r="J63" s="18"/>
      <c r="K63" s="18"/>
      <c r="L63" s="47"/>
      <c r="M63" s="47"/>
      <c r="N63" s="19" t="s">
        <v>495</v>
      </c>
      <c r="P63">
        <f t="shared" si="12"/>
        <v>0</v>
      </c>
      <c r="Q63">
        <f t="shared" si="13"/>
        <v>0</v>
      </c>
      <c r="R63">
        <f t="shared" si="14"/>
        <v>0</v>
      </c>
      <c r="S63">
        <f t="shared" si="15"/>
        <v>0</v>
      </c>
      <c r="T63">
        <f t="shared" si="16"/>
        <v>0</v>
      </c>
      <c r="U63">
        <f t="shared" si="17"/>
        <v>0</v>
      </c>
      <c r="V63">
        <f t="shared" si="18"/>
        <v>0</v>
      </c>
      <c r="W63">
        <f t="shared" si="19"/>
        <v>0</v>
      </c>
      <c r="X63">
        <f t="shared" si="20"/>
        <v>0</v>
      </c>
    </row>
    <row r="64" spans="3:13" ht="13.5">
      <c r="C64" t="s">
        <v>419</v>
      </c>
      <c r="D64" t="s">
        <v>420</v>
      </c>
      <c r="E64" t="s">
        <v>421</v>
      </c>
      <c r="F64" t="s">
        <v>436</v>
      </c>
      <c r="G64" t="s">
        <v>422</v>
      </c>
      <c r="H64" t="s">
        <v>423</v>
      </c>
      <c r="I64" t="s">
        <v>481</v>
      </c>
      <c r="J64" t="s">
        <v>483</v>
      </c>
      <c r="K64" t="s">
        <v>480</v>
      </c>
      <c r="L64" s="41"/>
      <c r="M64" s="41"/>
    </row>
    <row r="65" spans="2:13" ht="13.5">
      <c r="B65" t="s">
        <v>407</v>
      </c>
      <c r="C65">
        <f>SUM(P43:P63)</f>
        <v>3</v>
      </c>
      <c r="D65">
        <f aca="true" t="shared" si="21" ref="D65:K65">SUM(Q43:Q63)</f>
        <v>4</v>
      </c>
      <c r="E65">
        <f t="shared" si="21"/>
        <v>0</v>
      </c>
      <c r="F65">
        <f t="shared" si="21"/>
        <v>6</v>
      </c>
      <c r="G65">
        <f t="shared" si="21"/>
        <v>51</v>
      </c>
      <c r="H65">
        <f t="shared" si="21"/>
        <v>9</v>
      </c>
      <c r="I65">
        <f t="shared" si="21"/>
        <v>56</v>
      </c>
      <c r="J65">
        <f t="shared" si="21"/>
        <v>14</v>
      </c>
      <c r="K65">
        <f t="shared" si="21"/>
        <v>2</v>
      </c>
      <c r="L65" s="36"/>
      <c r="M65" s="36"/>
    </row>
  </sheetData>
  <sheetProtection/>
  <mergeCells count="24">
    <mergeCell ref="L60:M60"/>
    <mergeCell ref="L61:M61"/>
    <mergeCell ref="L62:M62"/>
    <mergeCell ref="L63:M63"/>
    <mergeCell ref="L64:M64"/>
    <mergeCell ref="L65:M65"/>
    <mergeCell ref="L55:M55"/>
    <mergeCell ref="L53:M53"/>
    <mergeCell ref="L56:M56"/>
    <mergeCell ref="L57:M57"/>
    <mergeCell ref="L58:M58"/>
    <mergeCell ref="L59:M59"/>
    <mergeCell ref="L48:M48"/>
    <mergeCell ref="L49:M49"/>
    <mergeCell ref="L52:M52"/>
    <mergeCell ref="L50:M50"/>
    <mergeCell ref="L51:M51"/>
    <mergeCell ref="L54:M54"/>
    <mergeCell ref="L42:M42"/>
    <mergeCell ref="L43:M43"/>
    <mergeCell ref="L44:M44"/>
    <mergeCell ref="L45:M45"/>
    <mergeCell ref="L46:M46"/>
    <mergeCell ref="L47:M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しろみけ</dc:creator>
  <cp:keywords/>
  <dc:description/>
  <cp:lastModifiedBy>yuyabell</cp:lastModifiedBy>
  <cp:lastPrinted>2009-06-27T08:01:13Z</cp:lastPrinted>
  <dcterms:created xsi:type="dcterms:W3CDTF">2006-08-18T14:17:35Z</dcterms:created>
  <dcterms:modified xsi:type="dcterms:W3CDTF">2015-03-14T18:44:29Z</dcterms:modified>
  <cp:category/>
  <cp:version/>
  <cp:contentType/>
  <cp:contentStatus/>
</cp:coreProperties>
</file>